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90111USB\燃料サーチャージ事例集作成業務\"/>
    </mc:Choice>
  </mc:AlternateContent>
  <xr:revisionPtr revIDLastSave="0" documentId="13_ncr:1_{31B30017-8282-4AFA-B196-9B70062F5F69}" xr6:coauthVersionLast="47" xr6:coauthVersionMax="47" xr10:uidLastSave="{00000000-0000-0000-0000-000000000000}"/>
  <bookViews>
    <workbookView xWindow="2310" yWindow="1905" windowWidth="17250" windowHeight="9675" xr2:uid="{57D16809-29BE-4F2D-A0D5-95CF4B46033E}"/>
  </bookViews>
  <sheets>
    <sheet name="条件設定シート" sheetId="1" r:id="rId1"/>
    <sheet name="燃料サーチャージ届出用紙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2" l="1"/>
  <c r="I44" i="2"/>
  <c r="K44" i="2"/>
  <c r="K42" i="2"/>
  <c r="K43" i="2"/>
  <c r="K41" i="2"/>
  <c r="I42" i="2"/>
  <c r="I43" i="2"/>
  <c r="I41" i="2"/>
  <c r="D42" i="2"/>
  <c r="D43" i="2"/>
  <c r="D41" i="2"/>
  <c r="G4" i="2"/>
  <c r="E5" i="2"/>
  <c r="C7" i="2" s="1"/>
  <c r="E4" i="2"/>
  <c r="H14" i="2" s="1"/>
  <c r="F15" i="2" l="1"/>
  <c r="C16" i="2" s="1"/>
  <c r="F16" i="2" s="1"/>
  <c r="C8" i="2"/>
  <c r="C17" i="2" l="1"/>
  <c r="F17" i="2" s="1"/>
  <c r="C18" i="2" s="1"/>
  <c r="H16" i="2"/>
  <c r="J16" i="2" s="1"/>
  <c r="J34" i="2" s="1"/>
  <c r="H17" i="2" l="1"/>
  <c r="J17" i="2" s="1"/>
  <c r="F18" i="2"/>
  <c r="C19" i="2" s="1"/>
  <c r="F19" i="2" l="1"/>
  <c r="C20" i="2" s="1"/>
  <c r="H18" i="2"/>
  <c r="J18" i="2" s="1"/>
  <c r="F20" i="2" l="1"/>
  <c r="C21" i="2" s="1"/>
  <c r="H19" i="2"/>
  <c r="J19" i="2" s="1"/>
  <c r="F21" i="2" l="1"/>
  <c r="C22" i="2" s="1"/>
  <c r="H20" i="2"/>
  <c r="J20" i="2" s="1"/>
  <c r="F22" i="2" l="1"/>
  <c r="C23" i="2" s="1"/>
  <c r="H21" i="2"/>
  <c r="J21" i="2" s="1"/>
  <c r="F23" i="2" l="1"/>
  <c r="C24" i="2" s="1"/>
  <c r="H22" i="2"/>
  <c r="J22" i="2" s="1"/>
  <c r="H23" i="2" l="1"/>
  <c r="J23" i="2" s="1"/>
  <c r="F24" i="2"/>
  <c r="C25" i="2" s="1"/>
  <c r="H24" i="2" l="1"/>
  <c r="J24" i="2" s="1"/>
  <c r="F25" i="2"/>
  <c r="C26" i="2" s="1"/>
  <c r="H25" i="2" l="1"/>
  <c r="J25" i="2" s="1"/>
  <c r="F26" i="2"/>
  <c r="C27" i="2" s="1"/>
  <c r="F27" i="2" l="1"/>
  <c r="C28" i="2" s="1"/>
  <c r="H26" i="2"/>
  <c r="J26" i="2" s="1"/>
  <c r="F28" i="2" l="1"/>
  <c r="C29" i="2" s="1"/>
  <c r="H27" i="2"/>
  <c r="J27" i="2" s="1"/>
  <c r="H28" i="2" l="1"/>
  <c r="J28" i="2" s="1"/>
  <c r="F29" i="2"/>
  <c r="C30" i="2" s="1"/>
  <c r="F30" i="2" l="1"/>
  <c r="C31" i="2" s="1"/>
  <c r="H29" i="2"/>
  <c r="J29" i="2" s="1"/>
  <c r="F31" i="2" l="1"/>
  <c r="C32" i="2" s="1"/>
  <c r="H30" i="2"/>
  <c r="J30" i="2" s="1"/>
  <c r="F32" i="2" l="1"/>
  <c r="H32" i="2" s="1"/>
  <c r="J32" i="2" s="1"/>
  <c r="H31" i="2"/>
  <c r="J31" i="2" s="1"/>
</calcChain>
</file>

<file path=xl/sharedStrings.xml><?xml version="1.0" encoding="utf-8"?>
<sst xmlns="http://schemas.openxmlformats.org/spreadsheetml/2006/main" count="147" uniqueCount="39">
  <si>
    <t>１．以下の算出方法による。</t>
    <rPh sb="2" eb="4">
      <t>イカ</t>
    </rPh>
    <rPh sb="5" eb="7">
      <t>サンシュツ</t>
    </rPh>
    <rPh sb="7" eb="9">
      <t>ホウホウ</t>
    </rPh>
    <phoneticPr fontId="1"/>
  </si>
  <si>
    <t>基準価格</t>
    <rPh sb="0" eb="2">
      <t>キジュン</t>
    </rPh>
    <rPh sb="2" eb="4">
      <t>カカク</t>
    </rPh>
    <phoneticPr fontId="1"/>
  </si>
  <si>
    <t>円</t>
    <rPh sb="0" eb="1">
      <t>エン</t>
    </rPh>
    <phoneticPr fontId="1"/>
  </si>
  <si>
    <t>改定する刻み幅</t>
    <rPh sb="0" eb="2">
      <t>カイテイ</t>
    </rPh>
    <rPh sb="4" eb="5">
      <t>キザ</t>
    </rPh>
    <rPh sb="6" eb="7">
      <t>ハバ</t>
    </rPh>
    <phoneticPr fontId="1"/>
  </si>
  <si>
    <t>計算式</t>
    <rPh sb="0" eb="3">
      <t>ケイサンシキ</t>
    </rPh>
    <phoneticPr fontId="1"/>
  </si>
  <si>
    <t>距離制運賃：走行距離（km）÷燃費（km／L）×算出上の燃料価格上昇額（円／L）</t>
    <rPh sb="6" eb="8">
      <t>ソウコウ</t>
    </rPh>
    <rPh sb="8" eb="10">
      <t>キョリ</t>
    </rPh>
    <rPh sb="15" eb="17">
      <t>ネンピ</t>
    </rPh>
    <rPh sb="24" eb="27">
      <t>サンシュツジョウ</t>
    </rPh>
    <rPh sb="28" eb="30">
      <t>ネンリョウ</t>
    </rPh>
    <rPh sb="30" eb="32">
      <t>カカク</t>
    </rPh>
    <rPh sb="32" eb="35">
      <t>ジョウショウガク</t>
    </rPh>
    <rPh sb="36" eb="37">
      <t>エン</t>
    </rPh>
    <phoneticPr fontId="1"/>
  </si>
  <si>
    <t>時間制運賃：平均走行距離（km）÷燃費（km／L）×算出上の燃料価格上昇額（円／L）</t>
    <rPh sb="6" eb="8">
      <t>ヘイキン</t>
    </rPh>
    <rPh sb="8" eb="10">
      <t>ソウコウ</t>
    </rPh>
    <rPh sb="10" eb="12">
      <t>キョリ</t>
    </rPh>
    <rPh sb="17" eb="19">
      <t>ネンピ</t>
    </rPh>
    <phoneticPr fontId="1"/>
  </si>
  <si>
    <t>２．燃料サーチャージの改定条件と算出上の上昇額テーブルは下表のとおり。</t>
    <rPh sb="2" eb="4">
      <t>ネンリョウ</t>
    </rPh>
    <rPh sb="11" eb="13">
      <t>カイテイ</t>
    </rPh>
    <rPh sb="13" eb="15">
      <t>ジョウケン</t>
    </rPh>
    <rPh sb="16" eb="19">
      <t>サンシュツジョウ</t>
    </rPh>
    <rPh sb="20" eb="22">
      <t>ジョウショウ</t>
    </rPh>
    <rPh sb="22" eb="23">
      <t>ガク</t>
    </rPh>
    <rPh sb="28" eb="30">
      <t>カヒョウ</t>
    </rPh>
    <phoneticPr fontId="1"/>
  </si>
  <si>
    <t>燃料サーチャージ
算出上の代表価格</t>
    <rPh sb="0" eb="2">
      <t>ネンリョウ</t>
    </rPh>
    <rPh sb="9" eb="12">
      <t>サンシュツジョウ</t>
    </rPh>
    <rPh sb="13" eb="15">
      <t>ダイヒョウ</t>
    </rPh>
    <rPh sb="15" eb="17">
      <t>カカク</t>
    </rPh>
    <phoneticPr fontId="1"/>
  </si>
  <si>
    <t>上昇額</t>
    <rPh sb="0" eb="3">
      <t>ジョウショウガク</t>
    </rPh>
    <phoneticPr fontId="1"/>
  </si>
  <si>
    <t>－</t>
    <phoneticPr fontId="1"/>
  </si>
  <si>
    <t>～</t>
    <phoneticPr fontId="1"/>
  </si>
  <si>
    <t>廃止</t>
    <rPh sb="0" eb="2">
      <t>ハイシ</t>
    </rPh>
    <phoneticPr fontId="1"/>
  </si>
  <si>
    <t>超</t>
    <rPh sb="0" eb="1">
      <t>チョウ</t>
    </rPh>
    <phoneticPr fontId="1"/>
  </si>
  <si>
    <t>　※燃料サーチャージの算出上の代表価格は、刻み幅の</t>
    <rPh sb="2" eb="4">
      <t>ネンリョウ</t>
    </rPh>
    <rPh sb="11" eb="13">
      <t>サンシュツ</t>
    </rPh>
    <rPh sb="13" eb="14">
      <t>ジョウ</t>
    </rPh>
    <rPh sb="15" eb="17">
      <t>ダイヒョウ</t>
    </rPh>
    <rPh sb="17" eb="19">
      <t>カカク</t>
    </rPh>
    <rPh sb="21" eb="22">
      <t>キザ</t>
    </rPh>
    <rPh sb="23" eb="24">
      <t>ハバ</t>
    </rPh>
    <phoneticPr fontId="1"/>
  </si>
  <si>
    <t>倍とした。</t>
    <rPh sb="0" eb="1">
      <t>バイ</t>
    </rPh>
    <phoneticPr fontId="1"/>
  </si>
  <si>
    <t>　※燃料サーチャージの上昇額は、（算出上の代表価格－基準価格）とした。</t>
    <rPh sb="2" eb="4">
      <t>ネンリョウ</t>
    </rPh>
    <rPh sb="11" eb="14">
      <t>ジョウショウガク</t>
    </rPh>
    <rPh sb="17" eb="19">
      <t>サンシュツ</t>
    </rPh>
    <rPh sb="19" eb="20">
      <t>ジョウ</t>
    </rPh>
    <rPh sb="21" eb="23">
      <t>ダイヒョウ</t>
    </rPh>
    <rPh sb="23" eb="25">
      <t>カカク</t>
    </rPh>
    <rPh sb="26" eb="28">
      <t>キジュン</t>
    </rPh>
    <rPh sb="28" eb="30">
      <t>カカク</t>
    </rPh>
    <phoneticPr fontId="1"/>
  </si>
  <si>
    <t>３．サーチャージ額算出のため
　の車両燃費は以下のとおり。</t>
    <rPh sb="8" eb="9">
      <t>ガク</t>
    </rPh>
    <rPh sb="9" eb="11">
      <t>サンシュツ</t>
    </rPh>
    <rPh sb="17" eb="19">
      <t>シャリョウ</t>
    </rPh>
    <rPh sb="19" eb="21">
      <t>ネンピ</t>
    </rPh>
    <rPh sb="22" eb="24">
      <t>イカ</t>
    </rPh>
    <phoneticPr fontId="1"/>
  </si>
  <si>
    <t>車種</t>
    <rPh sb="0" eb="2">
      <t>シャシュ</t>
    </rPh>
    <phoneticPr fontId="1"/>
  </si>
  <si>
    <t>燃費</t>
    <rPh sb="0" eb="2">
      <t>ネンピ</t>
    </rPh>
    <phoneticPr fontId="1"/>
  </si>
  <si>
    <t>８時間制</t>
    <rPh sb="1" eb="4">
      <t>ジカンセイ</t>
    </rPh>
    <phoneticPr fontId="1"/>
  </si>
  <si>
    <t>４時間制</t>
    <rPh sb="1" eb="4">
      <t>ジカンセイ</t>
    </rPh>
    <phoneticPr fontId="1"/>
  </si>
  <si>
    <t>小型車</t>
    <rPh sb="0" eb="3">
      <t>コガタシャ</t>
    </rPh>
    <phoneticPr fontId="1"/>
  </si>
  <si>
    <t>中型車</t>
    <rPh sb="0" eb="3">
      <t>チュウガタシャ</t>
    </rPh>
    <phoneticPr fontId="1"/>
  </si>
  <si>
    <t>大型車</t>
    <rPh sb="0" eb="3">
      <t>オオガタシャ</t>
    </rPh>
    <phoneticPr fontId="1"/>
  </si>
  <si>
    <t>５．端数処理等</t>
    <rPh sb="2" eb="4">
      <t>ハスウ</t>
    </rPh>
    <rPh sb="4" eb="6">
      <t>ショリ</t>
    </rPh>
    <rPh sb="6" eb="7">
      <t>トウ</t>
    </rPh>
    <phoneticPr fontId="1"/>
  </si>
  <si>
    <t>　　端数処理として、円単位に小数を切り上げた。</t>
    <rPh sb="2" eb="4">
      <t>ハスウ</t>
    </rPh>
    <rPh sb="4" eb="6">
      <t>ショリ</t>
    </rPh>
    <rPh sb="10" eb="11">
      <t>エン</t>
    </rPh>
    <rPh sb="11" eb="13">
      <t>タンイ</t>
    </rPh>
    <rPh sb="14" eb="16">
      <t>ショウスウ</t>
    </rPh>
    <rPh sb="17" eb="18">
      <t>キ</t>
    </rPh>
    <rPh sb="19" eb="20">
      <t>ア</t>
    </rPh>
    <phoneticPr fontId="1"/>
  </si>
  <si>
    <t>基準価格</t>
    <rPh sb="0" eb="4">
      <t>キジュンカカク</t>
    </rPh>
    <phoneticPr fontId="1"/>
  </si>
  <si>
    <t>燃料価格の根拠</t>
    <rPh sb="0" eb="2">
      <t>ネンリョウ</t>
    </rPh>
    <rPh sb="2" eb="4">
      <t>カカク</t>
    </rPh>
    <rPh sb="5" eb="7">
      <t>コンキョ</t>
    </rPh>
    <phoneticPr fontId="1"/>
  </si>
  <si>
    <t>石油情報センターの週間統計データ</t>
    <rPh sb="0" eb="4">
      <t>セキユジョウホウ</t>
    </rPh>
    <rPh sb="9" eb="11">
      <t>シュウカン</t>
    </rPh>
    <rPh sb="11" eb="13">
      <t>トウケイ</t>
    </rPh>
    <phoneticPr fontId="1"/>
  </si>
  <si>
    <t>燃料サーチャージの前提条件</t>
    <rPh sb="0" eb="2">
      <t>ネンリョウ</t>
    </rPh>
    <rPh sb="9" eb="13">
      <t>ゼンテイジョウケン</t>
    </rPh>
    <phoneticPr fontId="1"/>
  </si>
  <si>
    <t>車両燃費</t>
    <rPh sb="0" eb="2">
      <t>シャリョウ</t>
    </rPh>
    <rPh sb="2" eb="4">
      <t>ネンピ</t>
    </rPh>
    <phoneticPr fontId="1"/>
  </si>
  <si>
    <t>４．時間制運賃を算出する上での条件
（8時間・4時間制、1日当たりの平均走行距離）</t>
    <phoneticPr fontId="1"/>
  </si>
  <si>
    <t>時間制運賃を算出する上での条件
（8時間・4時間制、1日当たりの平均走行距離）</t>
    <phoneticPr fontId="1"/>
  </si>
  <si>
    <t>トレーラ</t>
    <phoneticPr fontId="1"/>
  </si>
  <si>
    <t>トレーラー</t>
    <phoneticPr fontId="1"/>
  </si>
  <si>
    <t>適用時の軽油価格</t>
    <rPh sb="0" eb="3">
      <t>テキヨウジ</t>
    </rPh>
    <rPh sb="4" eb="6">
      <t>ケイユ</t>
    </rPh>
    <rPh sb="6" eb="8">
      <t>カカク</t>
    </rPh>
    <phoneticPr fontId="1"/>
  </si>
  <si>
    <t>燃料サーチャージ届出書</t>
    <rPh sb="0" eb="2">
      <t>ネンリョウ</t>
    </rPh>
    <rPh sb="8" eb="9">
      <t>トド</t>
    </rPh>
    <rPh sb="9" eb="11">
      <t>デショ</t>
    </rPh>
    <phoneticPr fontId="1"/>
  </si>
  <si>
    <t>●●km/L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</si>
</sst>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);[Red]\(0.0\)"/>
    <numFmt numFmtId="178" formatCode="0.0&quot;km/L&quot;"/>
    <numFmt numFmtId="179" formatCode="0.0&quot;km&quot;"/>
    <numFmt numFmtId="180" formatCode="0.0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vertical="center" wrapText="1"/>
    </xf>
    <xf numFmtId="2" fontId="3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49" fontId="3" fillId="0" borderId="0" xfId="1" applyNumberFormat="1" applyFont="1">
      <alignment vertical="center"/>
    </xf>
    <xf numFmtId="0" fontId="3" fillId="0" borderId="0" xfId="1" applyFont="1" applyAlignment="1">
      <alignment horizontal="center" vertical="center"/>
    </xf>
    <xf numFmtId="2" fontId="3" fillId="0" borderId="2" xfId="1" applyNumberFormat="1" applyFont="1" applyBorder="1">
      <alignment vertical="center"/>
    </xf>
    <xf numFmtId="0" fontId="3" fillId="0" borderId="3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2" fontId="3" fillId="0" borderId="4" xfId="1" applyNumberFormat="1" applyFont="1" applyBorder="1">
      <alignment vertical="center"/>
    </xf>
    <xf numFmtId="176" fontId="3" fillId="0" borderId="0" xfId="1" applyNumberFormat="1" applyFont="1" applyAlignment="1">
      <alignment horizontal="center" vertical="center"/>
    </xf>
    <xf numFmtId="177" fontId="3" fillId="0" borderId="2" xfId="1" applyNumberFormat="1" applyFont="1" applyBorder="1">
      <alignment vertical="center"/>
    </xf>
    <xf numFmtId="0" fontId="3" fillId="0" borderId="0" xfId="1" applyFont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80" fontId="5" fillId="2" borderId="1" xfId="0" applyNumberFormat="1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3" xfId="0" applyFont="1" applyFill="1" applyBorder="1">
      <alignment vertical="center"/>
    </xf>
    <xf numFmtId="178" fontId="6" fillId="2" borderId="1" xfId="1" applyNumberFormat="1" applyFont="1" applyFill="1" applyBorder="1" applyAlignment="1">
      <alignment horizontal="center" vertical="center"/>
    </xf>
    <xf numFmtId="179" fontId="6" fillId="2" borderId="1" xfId="1" applyNumberFormat="1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>
      <alignment vertical="center"/>
    </xf>
    <xf numFmtId="0" fontId="5" fillId="2" borderId="1" xfId="0" applyFont="1" applyFill="1" applyBorder="1">
      <alignment vertical="center"/>
    </xf>
    <xf numFmtId="0" fontId="6" fillId="0" borderId="0" xfId="1" applyFont="1" applyAlignment="1">
      <alignment vertical="center" wrapText="1"/>
    </xf>
    <xf numFmtId="0" fontId="3" fillId="0" borderId="3" xfId="1" applyFont="1" applyBorder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178" fontId="3" fillId="0" borderId="1" xfId="1" applyNumberFormat="1" applyFont="1" applyBorder="1" applyAlignment="1">
      <alignment horizontal="center" vertical="center"/>
    </xf>
    <xf numFmtId="179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</cellXfs>
  <cellStyles count="2">
    <cellStyle name="標準" xfId="0" builtinId="0"/>
    <cellStyle name="標準 2" xfId="1" xr:uid="{16680410-1D62-40AC-A4F4-3572F93F2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90AF-FE86-4D70-B915-512463A45B49}">
  <dimension ref="A1:H18"/>
  <sheetViews>
    <sheetView showGridLines="0" tabSelected="1" workbookViewId="0">
      <selection sqref="A1:E18"/>
    </sheetView>
  </sheetViews>
  <sheetFormatPr defaultColWidth="9" defaultRowHeight="13.5" x14ac:dyDescent="0.4"/>
  <cols>
    <col min="1" max="1" width="19.875" style="17" customWidth="1"/>
    <col min="2" max="3" width="12.625" style="17" customWidth="1"/>
    <col min="4" max="16384" width="9" style="17"/>
  </cols>
  <sheetData>
    <row r="1" spans="1:8" ht="23.25" customHeight="1" x14ac:dyDescent="0.4">
      <c r="A1" s="17" t="s">
        <v>30</v>
      </c>
    </row>
    <row r="3" spans="1:8" ht="24" customHeight="1" x14ac:dyDescent="0.4">
      <c r="A3" s="26" t="s">
        <v>27</v>
      </c>
      <c r="B3" s="21">
        <v>100</v>
      </c>
    </row>
    <row r="4" spans="1:8" ht="24" customHeight="1" x14ac:dyDescent="0.4">
      <c r="A4" s="28" t="s">
        <v>3</v>
      </c>
      <c r="B4" s="21">
        <v>5</v>
      </c>
    </row>
    <row r="5" spans="1:8" ht="24" customHeight="1" x14ac:dyDescent="0.4">
      <c r="A5" s="26" t="s">
        <v>28</v>
      </c>
      <c r="B5" s="29" t="s">
        <v>29</v>
      </c>
      <c r="C5" s="22"/>
      <c r="D5" s="22"/>
      <c r="E5" s="23"/>
    </row>
    <row r="6" spans="1:8" ht="24" customHeight="1" x14ac:dyDescent="0.4"/>
    <row r="7" spans="1:8" ht="24" customHeight="1" x14ac:dyDescent="0.4">
      <c r="A7" s="26" t="s">
        <v>18</v>
      </c>
      <c r="B7" s="27" t="s">
        <v>31</v>
      </c>
    </row>
    <row r="8" spans="1:8" ht="24" customHeight="1" x14ac:dyDescent="0.4">
      <c r="A8" s="26" t="s">
        <v>22</v>
      </c>
      <c r="B8" s="24" t="s">
        <v>38</v>
      </c>
    </row>
    <row r="9" spans="1:8" ht="24" customHeight="1" x14ac:dyDescent="0.4">
      <c r="A9" s="26" t="s">
        <v>23</v>
      </c>
      <c r="B9" s="24" t="s">
        <v>38</v>
      </c>
    </row>
    <row r="10" spans="1:8" ht="24" customHeight="1" x14ac:dyDescent="0.4">
      <c r="A10" s="26" t="s">
        <v>24</v>
      </c>
      <c r="B10" s="24" t="s">
        <v>38</v>
      </c>
    </row>
    <row r="11" spans="1:8" ht="24" customHeight="1" x14ac:dyDescent="0.4">
      <c r="A11" s="26" t="s">
        <v>34</v>
      </c>
      <c r="B11" s="24" t="s">
        <v>38</v>
      </c>
    </row>
    <row r="13" spans="1:8" ht="36" customHeight="1" x14ac:dyDescent="0.4">
      <c r="A13" s="32" t="s">
        <v>33</v>
      </c>
      <c r="B13" s="32"/>
      <c r="C13" s="32"/>
      <c r="D13" s="32"/>
      <c r="E13" s="32"/>
      <c r="F13" s="30"/>
      <c r="G13" s="30"/>
      <c r="H13" s="30"/>
    </row>
    <row r="14" spans="1:8" ht="24" customHeight="1" x14ac:dyDescent="0.4">
      <c r="A14" s="19" t="s">
        <v>18</v>
      </c>
      <c r="B14" s="19" t="s">
        <v>20</v>
      </c>
      <c r="C14" s="19" t="s">
        <v>21</v>
      </c>
      <c r="D14" s="18"/>
      <c r="E14" s="18"/>
      <c r="F14" s="18"/>
    </row>
    <row r="15" spans="1:8" ht="21.75" customHeight="1" x14ac:dyDescent="0.4">
      <c r="A15" s="20" t="s">
        <v>22</v>
      </c>
      <c r="B15" s="25">
        <v>100</v>
      </c>
      <c r="C15" s="25">
        <v>50</v>
      </c>
      <c r="D15" s="18"/>
      <c r="E15" s="18"/>
      <c r="F15" s="18"/>
    </row>
    <row r="16" spans="1:8" ht="21.75" customHeight="1" x14ac:dyDescent="0.4">
      <c r="A16" s="20" t="s">
        <v>23</v>
      </c>
      <c r="B16" s="25">
        <v>130</v>
      </c>
      <c r="C16" s="25">
        <v>60</v>
      </c>
      <c r="D16" s="18"/>
      <c r="E16" s="18"/>
      <c r="F16" s="18"/>
    </row>
    <row r="17" spans="1:6" ht="21.75" customHeight="1" x14ac:dyDescent="0.4">
      <c r="A17" s="20" t="s">
        <v>24</v>
      </c>
      <c r="B17" s="25">
        <v>130</v>
      </c>
      <c r="C17" s="25">
        <v>60</v>
      </c>
      <c r="D17" s="18"/>
      <c r="E17" s="18"/>
      <c r="F17" s="18"/>
    </row>
    <row r="18" spans="1:6" ht="21.75" customHeight="1" x14ac:dyDescent="0.4">
      <c r="A18" s="20" t="s">
        <v>35</v>
      </c>
      <c r="B18" s="25">
        <v>130</v>
      </c>
      <c r="C18" s="25">
        <v>60</v>
      </c>
    </row>
  </sheetData>
  <mergeCells count="1">
    <mergeCell ref="A13:E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4235-1962-4AA0-B938-AB3BB0ADDBBD}">
  <sheetPr>
    <tabColor theme="0" tint="-0.34998626667073579"/>
    <pageSetUpPr fitToPage="1"/>
  </sheetPr>
  <dimension ref="A1:M52"/>
  <sheetViews>
    <sheetView showGridLines="0" topLeftCell="B24" zoomScale="85" zoomScaleNormal="85" workbookViewId="0">
      <selection activeCell="C47" sqref="B1:M47"/>
    </sheetView>
  </sheetViews>
  <sheetFormatPr defaultColWidth="9" defaultRowHeight="12" x14ac:dyDescent="0.4"/>
  <cols>
    <col min="1" max="1" width="15.625" style="1" hidden="1" customWidth="1"/>
    <col min="2" max="2" width="4" style="1" customWidth="1"/>
    <col min="3" max="3" width="9.75" style="1" customWidth="1"/>
    <col min="4" max="4" width="3.75" style="1" customWidth="1"/>
    <col min="5" max="6" width="6.625" style="1" customWidth="1"/>
    <col min="7" max="7" width="3.75" style="1" customWidth="1"/>
    <col min="8" max="8" width="9.75" style="1" customWidth="1"/>
    <col min="9" max="10" width="8.125" style="1" customWidth="1"/>
    <col min="11" max="11" width="5.625" style="1" customWidth="1"/>
    <col min="12" max="12" width="9" style="1" customWidth="1"/>
    <col min="13" max="13" width="9.875" style="1" customWidth="1"/>
    <col min="14" max="16384" width="9" style="1"/>
  </cols>
  <sheetData>
    <row r="1" spans="2:13" ht="27.6" customHeight="1" x14ac:dyDescent="0.4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13" ht="15.75" customHeight="1" x14ac:dyDescent="0.4">
      <c r="H2" s="2"/>
      <c r="I2" s="2"/>
    </row>
    <row r="3" spans="2:13" ht="15.75" customHeight="1" x14ac:dyDescent="0.4">
      <c r="C3" s="1" t="s">
        <v>0</v>
      </c>
    </row>
    <row r="4" spans="2:13" ht="23.25" customHeight="1" x14ac:dyDescent="0.4">
      <c r="C4" s="1" t="s">
        <v>1</v>
      </c>
      <c r="E4" s="3">
        <f>+条件設定シート!B3</f>
        <v>100</v>
      </c>
      <c r="F4" s="1" t="s">
        <v>2</v>
      </c>
      <c r="G4" s="3" t="str">
        <f>CONCATENATE(条件設定シート!B5,"による")</f>
        <v>石油情報センターの週間統計データによる</v>
      </c>
    </row>
    <row r="5" spans="2:13" ht="16.5" customHeight="1" x14ac:dyDescent="0.4">
      <c r="C5" s="1" t="s">
        <v>3</v>
      </c>
      <c r="E5" s="3">
        <f>+条件設定シート!B4</f>
        <v>5</v>
      </c>
      <c r="F5" s="1" t="s">
        <v>2</v>
      </c>
    </row>
    <row r="6" spans="2:13" ht="16.5" customHeight="1" x14ac:dyDescent="0.4"/>
    <row r="7" spans="2:13" ht="16.5" customHeight="1" x14ac:dyDescent="0.4">
      <c r="C7" s="1" t="str">
        <f>CONCATENATE("改定条件：改定の刻み幅",TEXT(E5,"0.00"),"円／Lの幅で軽油価格が変動した時点で、翌月から改定する。")</f>
        <v>改定条件：改定の刻み幅5.00円／Lの幅で軽油価格が変動した時点で、翌月から改定する。</v>
      </c>
    </row>
    <row r="8" spans="2:13" ht="16.5" customHeight="1" x14ac:dyDescent="0.4">
      <c r="C8" s="1" t="str">
        <f>CONCATENATE("廃止条件：軽油価格が",TEXT(E4,"0.00"),"円／Lを下回った時点で、翌月から廃止する。")</f>
        <v>廃止条件：軽油価格が100.00円／Lを下回った時点で、翌月から廃止する。</v>
      </c>
    </row>
    <row r="9" spans="2:13" ht="16.5" customHeight="1" x14ac:dyDescent="0.4">
      <c r="C9" s="1" t="s">
        <v>4</v>
      </c>
      <c r="D9" s="1" t="s">
        <v>5</v>
      </c>
    </row>
    <row r="10" spans="2:13" ht="16.5" customHeight="1" x14ac:dyDescent="0.4">
      <c r="D10" s="1" t="s">
        <v>6</v>
      </c>
    </row>
    <row r="11" spans="2:13" s="5" customFormat="1" ht="16.5" customHeight="1" x14ac:dyDescent="0.4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6.5" customHeight="1" x14ac:dyDescent="0.4">
      <c r="C12" s="36" t="s">
        <v>7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2:13" ht="29.25" customHeight="1" x14ac:dyDescent="0.4">
      <c r="C13" s="37" t="s">
        <v>36</v>
      </c>
      <c r="D13" s="37"/>
      <c r="E13" s="37"/>
      <c r="F13" s="37"/>
      <c r="G13" s="37"/>
      <c r="H13" s="38" t="s">
        <v>8</v>
      </c>
      <c r="I13" s="37"/>
      <c r="J13" s="37" t="s">
        <v>9</v>
      </c>
      <c r="K13" s="37"/>
      <c r="L13" s="6"/>
    </row>
    <row r="14" spans="2:13" ht="15.95" customHeight="1" x14ac:dyDescent="0.4">
      <c r="C14" s="37" t="s">
        <v>1</v>
      </c>
      <c r="D14" s="37"/>
      <c r="E14" s="37"/>
      <c r="F14" s="37"/>
      <c r="G14" s="37"/>
      <c r="H14" s="7">
        <f>+E4</f>
        <v>100</v>
      </c>
      <c r="I14" s="8" t="s">
        <v>2</v>
      </c>
      <c r="J14" s="39" t="s">
        <v>10</v>
      </c>
      <c r="K14" s="40"/>
      <c r="L14" s="6"/>
    </row>
    <row r="15" spans="2:13" ht="15.95" customHeight="1" x14ac:dyDescent="0.4">
      <c r="C15" s="9"/>
      <c r="D15" s="10"/>
      <c r="E15" s="10" t="s">
        <v>11</v>
      </c>
      <c r="F15" s="11">
        <f>+E4</f>
        <v>100</v>
      </c>
      <c r="G15" s="31" t="s">
        <v>2</v>
      </c>
      <c r="H15" s="41" t="s">
        <v>12</v>
      </c>
      <c r="I15" s="42"/>
      <c r="J15" s="42"/>
      <c r="K15" s="43"/>
      <c r="L15" s="12"/>
    </row>
    <row r="16" spans="2:13" ht="15.95" customHeight="1" x14ac:dyDescent="0.4">
      <c r="C16" s="7">
        <f>+F15</f>
        <v>100</v>
      </c>
      <c r="D16" s="10" t="s">
        <v>13</v>
      </c>
      <c r="E16" s="10" t="s">
        <v>11</v>
      </c>
      <c r="F16" s="11">
        <f>+C16+$E$5</f>
        <v>105</v>
      </c>
      <c r="G16" s="31" t="s">
        <v>2</v>
      </c>
      <c r="H16" s="7">
        <f>(C16+F16)/2</f>
        <v>102.5</v>
      </c>
      <c r="I16" s="31" t="s">
        <v>2</v>
      </c>
      <c r="J16" s="13">
        <f>+H16-$H$14</f>
        <v>2.5</v>
      </c>
      <c r="K16" s="31" t="s">
        <v>2</v>
      </c>
    </row>
    <row r="17" spans="3:11" ht="15.95" customHeight="1" x14ac:dyDescent="0.4">
      <c r="C17" s="7">
        <f>+F16</f>
        <v>105</v>
      </c>
      <c r="D17" s="10" t="s">
        <v>13</v>
      </c>
      <c r="E17" s="10" t="s">
        <v>11</v>
      </c>
      <c r="F17" s="11">
        <f t="shared" ref="F17:F32" si="0">+C17+$E$5</f>
        <v>110</v>
      </c>
      <c r="G17" s="31" t="s">
        <v>2</v>
      </c>
      <c r="H17" s="7">
        <f t="shared" ref="H17:H32" si="1">(C17+F17)/2</f>
        <v>107.5</v>
      </c>
      <c r="I17" s="31" t="s">
        <v>2</v>
      </c>
      <c r="J17" s="13">
        <f t="shared" ref="J17:J32" si="2">+H17-$H$14</f>
        <v>7.5</v>
      </c>
      <c r="K17" s="31" t="s">
        <v>2</v>
      </c>
    </row>
    <row r="18" spans="3:11" ht="15.95" customHeight="1" x14ac:dyDescent="0.4">
      <c r="C18" s="7">
        <f t="shared" ref="C18:C32" si="3">+F17</f>
        <v>110</v>
      </c>
      <c r="D18" s="10" t="s">
        <v>13</v>
      </c>
      <c r="E18" s="10" t="s">
        <v>11</v>
      </c>
      <c r="F18" s="11">
        <f t="shared" si="0"/>
        <v>115</v>
      </c>
      <c r="G18" s="31" t="s">
        <v>2</v>
      </c>
      <c r="H18" s="7">
        <f t="shared" si="1"/>
        <v>112.5</v>
      </c>
      <c r="I18" s="31" t="s">
        <v>2</v>
      </c>
      <c r="J18" s="13">
        <f t="shared" si="2"/>
        <v>12.5</v>
      </c>
      <c r="K18" s="31" t="s">
        <v>2</v>
      </c>
    </row>
    <row r="19" spans="3:11" ht="15.95" customHeight="1" x14ac:dyDescent="0.4">
      <c r="C19" s="7">
        <f t="shared" si="3"/>
        <v>115</v>
      </c>
      <c r="D19" s="10" t="s">
        <v>13</v>
      </c>
      <c r="E19" s="10" t="s">
        <v>11</v>
      </c>
      <c r="F19" s="11">
        <f t="shared" si="0"/>
        <v>120</v>
      </c>
      <c r="G19" s="31" t="s">
        <v>2</v>
      </c>
      <c r="H19" s="7">
        <f t="shared" si="1"/>
        <v>117.5</v>
      </c>
      <c r="I19" s="31" t="s">
        <v>2</v>
      </c>
      <c r="J19" s="13">
        <f t="shared" si="2"/>
        <v>17.5</v>
      </c>
      <c r="K19" s="31" t="s">
        <v>2</v>
      </c>
    </row>
    <row r="20" spans="3:11" ht="15.95" customHeight="1" x14ac:dyDescent="0.4">
      <c r="C20" s="7">
        <f t="shared" si="3"/>
        <v>120</v>
      </c>
      <c r="D20" s="10" t="s">
        <v>13</v>
      </c>
      <c r="E20" s="10" t="s">
        <v>11</v>
      </c>
      <c r="F20" s="11">
        <f t="shared" si="0"/>
        <v>125</v>
      </c>
      <c r="G20" s="31" t="s">
        <v>2</v>
      </c>
      <c r="H20" s="7">
        <f t="shared" si="1"/>
        <v>122.5</v>
      </c>
      <c r="I20" s="31" t="s">
        <v>2</v>
      </c>
      <c r="J20" s="13">
        <f t="shared" si="2"/>
        <v>22.5</v>
      </c>
      <c r="K20" s="31" t="s">
        <v>2</v>
      </c>
    </row>
    <row r="21" spans="3:11" ht="15.95" customHeight="1" x14ac:dyDescent="0.4">
      <c r="C21" s="7">
        <f t="shared" si="3"/>
        <v>125</v>
      </c>
      <c r="D21" s="10" t="s">
        <v>13</v>
      </c>
      <c r="E21" s="10" t="s">
        <v>11</v>
      </c>
      <c r="F21" s="11">
        <f t="shared" si="0"/>
        <v>130</v>
      </c>
      <c r="G21" s="31" t="s">
        <v>2</v>
      </c>
      <c r="H21" s="7">
        <f t="shared" si="1"/>
        <v>127.5</v>
      </c>
      <c r="I21" s="31" t="s">
        <v>2</v>
      </c>
      <c r="J21" s="13">
        <f t="shared" si="2"/>
        <v>27.5</v>
      </c>
      <c r="K21" s="31" t="s">
        <v>2</v>
      </c>
    </row>
    <row r="22" spans="3:11" ht="15.95" customHeight="1" x14ac:dyDescent="0.4">
      <c r="C22" s="7">
        <f t="shared" si="3"/>
        <v>130</v>
      </c>
      <c r="D22" s="10" t="s">
        <v>13</v>
      </c>
      <c r="E22" s="10" t="s">
        <v>11</v>
      </c>
      <c r="F22" s="11">
        <f t="shared" si="0"/>
        <v>135</v>
      </c>
      <c r="G22" s="31" t="s">
        <v>2</v>
      </c>
      <c r="H22" s="7">
        <f t="shared" si="1"/>
        <v>132.5</v>
      </c>
      <c r="I22" s="31" t="s">
        <v>2</v>
      </c>
      <c r="J22" s="13">
        <f t="shared" si="2"/>
        <v>32.5</v>
      </c>
      <c r="K22" s="31" t="s">
        <v>2</v>
      </c>
    </row>
    <row r="23" spans="3:11" ht="15.95" customHeight="1" x14ac:dyDescent="0.4">
      <c r="C23" s="7">
        <f t="shared" si="3"/>
        <v>135</v>
      </c>
      <c r="D23" s="10" t="s">
        <v>13</v>
      </c>
      <c r="E23" s="10" t="s">
        <v>11</v>
      </c>
      <c r="F23" s="11">
        <f t="shared" si="0"/>
        <v>140</v>
      </c>
      <c r="G23" s="31" t="s">
        <v>2</v>
      </c>
      <c r="H23" s="7">
        <f t="shared" si="1"/>
        <v>137.5</v>
      </c>
      <c r="I23" s="31" t="s">
        <v>2</v>
      </c>
      <c r="J23" s="13">
        <f t="shared" si="2"/>
        <v>37.5</v>
      </c>
      <c r="K23" s="31" t="s">
        <v>2</v>
      </c>
    </row>
    <row r="24" spans="3:11" ht="15.95" customHeight="1" x14ac:dyDescent="0.4">
      <c r="C24" s="7">
        <f t="shared" si="3"/>
        <v>140</v>
      </c>
      <c r="D24" s="10" t="s">
        <v>13</v>
      </c>
      <c r="E24" s="10" t="s">
        <v>11</v>
      </c>
      <c r="F24" s="11">
        <f t="shared" si="0"/>
        <v>145</v>
      </c>
      <c r="G24" s="31" t="s">
        <v>2</v>
      </c>
      <c r="H24" s="7">
        <f t="shared" si="1"/>
        <v>142.5</v>
      </c>
      <c r="I24" s="31" t="s">
        <v>2</v>
      </c>
      <c r="J24" s="13">
        <f t="shared" si="2"/>
        <v>42.5</v>
      </c>
      <c r="K24" s="31" t="s">
        <v>2</v>
      </c>
    </row>
    <row r="25" spans="3:11" ht="15.95" customHeight="1" x14ac:dyDescent="0.4">
      <c r="C25" s="7">
        <f t="shared" si="3"/>
        <v>145</v>
      </c>
      <c r="D25" s="10" t="s">
        <v>13</v>
      </c>
      <c r="E25" s="10" t="s">
        <v>11</v>
      </c>
      <c r="F25" s="11">
        <f t="shared" si="0"/>
        <v>150</v>
      </c>
      <c r="G25" s="31" t="s">
        <v>2</v>
      </c>
      <c r="H25" s="7">
        <f t="shared" si="1"/>
        <v>147.5</v>
      </c>
      <c r="I25" s="31" t="s">
        <v>2</v>
      </c>
      <c r="J25" s="13">
        <f t="shared" si="2"/>
        <v>47.5</v>
      </c>
      <c r="K25" s="31" t="s">
        <v>2</v>
      </c>
    </row>
    <row r="26" spans="3:11" ht="15.95" customHeight="1" x14ac:dyDescent="0.4">
      <c r="C26" s="7">
        <f t="shared" si="3"/>
        <v>150</v>
      </c>
      <c r="D26" s="10" t="s">
        <v>13</v>
      </c>
      <c r="E26" s="10" t="s">
        <v>11</v>
      </c>
      <c r="F26" s="11">
        <f t="shared" si="0"/>
        <v>155</v>
      </c>
      <c r="G26" s="31" t="s">
        <v>2</v>
      </c>
      <c r="H26" s="7">
        <f t="shared" si="1"/>
        <v>152.5</v>
      </c>
      <c r="I26" s="31" t="s">
        <v>2</v>
      </c>
      <c r="J26" s="13">
        <f t="shared" si="2"/>
        <v>52.5</v>
      </c>
      <c r="K26" s="31" t="s">
        <v>2</v>
      </c>
    </row>
    <row r="27" spans="3:11" ht="15.95" customHeight="1" x14ac:dyDescent="0.4">
      <c r="C27" s="7">
        <f t="shared" si="3"/>
        <v>155</v>
      </c>
      <c r="D27" s="10" t="s">
        <v>13</v>
      </c>
      <c r="E27" s="10" t="s">
        <v>11</v>
      </c>
      <c r="F27" s="11">
        <f t="shared" si="0"/>
        <v>160</v>
      </c>
      <c r="G27" s="31" t="s">
        <v>2</v>
      </c>
      <c r="H27" s="7">
        <f t="shared" si="1"/>
        <v>157.5</v>
      </c>
      <c r="I27" s="31" t="s">
        <v>2</v>
      </c>
      <c r="J27" s="13">
        <f t="shared" si="2"/>
        <v>57.5</v>
      </c>
      <c r="K27" s="31" t="s">
        <v>2</v>
      </c>
    </row>
    <row r="28" spans="3:11" ht="15.95" customHeight="1" x14ac:dyDescent="0.4">
      <c r="C28" s="7">
        <f t="shared" si="3"/>
        <v>160</v>
      </c>
      <c r="D28" s="10" t="s">
        <v>13</v>
      </c>
      <c r="E28" s="10" t="s">
        <v>11</v>
      </c>
      <c r="F28" s="11">
        <f t="shared" si="0"/>
        <v>165</v>
      </c>
      <c r="G28" s="31" t="s">
        <v>2</v>
      </c>
      <c r="H28" s="7">
        <f t="shared" si="1"/>
        <v>162.5</v>
      </c>
      <c r="I28" s="31" t="s">
        <v>2</v>
      </c>
      <c r="J28" s="13">
        <f t="shared" si="2"/>
        <v>62.5</v>
      </c>
      <c r="K28" s="31" t="s">
        <v>2</v>
      </c>
    </row>
    <row r="29" spans="3:11" ht="15.95" customHeight="1" x14ac:dyDescent="0.4">
      <c r="C29" s="7">
        <f t="shared" si="3"/>
        <v>165</v>
      </c>
      <c r="D29" s="10" t="s">
        <v>13</v>
      </c>
      <c r="E29" s="10" t="s">
        <v>11</v>
      </c>
      <c r="F29" s="11">
        <f t="shared" si="0"/>
        <v>170</v>
      </c>
      <c r="G29" s="31" t="s">
        <v>2</v>
      </c>
      <c r="H29" s="7">
        <f t="shared" si="1"/>
        <v>167.5</v>
      </c>
      <c r="I29" s="31" t="s">
        <v>2</v>
      </c>
      <c r="J29" s="13">
        <f t="shared" si="2"/>
        <v>67.5</v>
      </c>
      <c r="K29" s="31" t="s">
        <v>2</v>
      </c>
    </row>
    <row r="30" spans="3:11" ht="15.75" customHeight="1" x14ac:dyDescent="0.4">
      <c r="C30" s="7">
        <f t="shared" si="3"/>
        <v>170</v>
      </c>
      <c r="D30" s="10" t="s">
        <v>13</v>
      </c>
      <c r="E30" s="10" t="s">
        <v>11</v>
      </c>
      <c r="F30" s="11">
        <f t="shared" si="0"/>
        <v>175</v>
      </c>
      <c r="G30" s="31" t="s">
        <v>2</v>
      </c>
      <c r="H30" s="7">
        <f t="shared" si="1"/>
        <v>172.5</v>
      </c>
      <c r="I30" s="31" t="s">
        <v>2</v>
      </c>
      <c r="J30" s="13">
        <f t="shared" si="2"/>
        <v>72.5</v>
      </c>
      <c r="K30" s="31" t="s">
        <v>2</v>
      </c>
    </row>
    <row r="31" spans="3:11" ht="15.75" customHeight="1" x14ac:dyDescent="0.4">
      <c r="C31" s="7">
        <f t="shared" si="3"/>
        <v>175</v>
      </c>
      <c r="D31" s="10" t="s">
        <v>13</v>
      </c>
      <c r="E31" s="10" t="s">
        <v>11</v>
      </c>
      <c r="F31" s="11">
        <f t="shared" si="0"/>
        <v>180</v>
      </c>
      <c r="G31" s="31" t="s">
        <v>2</v>
      </c>
      <c r="H31" s="7">
        <f t="shared" si="1"/>
        <v>177.5</v>
      </c>
      <c r="I31" s="31" t="s">
        <v>2</v>
      </c>
      <c r="J31" s="13">
        <f t="shared" si="2"/>
        <v>77.5</v>
      </c>
      <c r="K31" s="31" t="s">
        <v>2</v>
      </c>
    </row>
    <row r="32" spans="3:11" ht="15.75" customHeight="1" x14ac:dyDescent="0.4">
      <c r="C32" s="7">
        <f t="shared" si="3"/>
        <v>180</v>
      </c>
      <c r="D32" s="10" t="s">
        <v>13</v>
      </c>
      <c r="E32" s="10" t="s">
        <v>11</v>
      </c>
      <c r="F32" s="11">
        <f t="shared" si="0"/>
        <v>185</v>
      </c>
      <c r="G32" s="31" t="s">
        <v>2</v>
      </c>
      <c r="H32" s="7">
        <f t="shared" si="1"/>
        <v>182.5</v>
      </c>
      <c r="I32" s="31" t="s">
        <v>2</v>
      </c>
      <c r="J32" s="13">
        <f t="shared" si="2"/>
        <v>82.5</v>
      </c>
      <c r="K32" s="31" t="s">
        <v>2</v>
      </c>
    </row>
    <row r="33" spans="3:13" ht="7.5" customHeight="1" x14ac:dyDescent="0.4">
      <c r="F33" s="4"/>
    </row>
    <row r="34" spans="3:13" s="14" customFormat="1" ht="15" customHeight="1" x14ac:dyDescent="0.4">
      <c r="C34" s="1" t="s">
        <v>14</v>
      </c>
      <c r="D34" s="1"/>
      <c r="E34" s="1"/>
      <c r="F34" s="4"/>
      <c r="G34" s="1"/>
      <c r="H34" s="1"/>
      <c r="J34" s="6">
        <f>J16/E5</f>
        <v>0.5</v>
      </c>
      <c r="K34" s="1" t="s">
        <v>15</v>
      </c>
      <c r="L34" s="1"/>
    </row>
    <row r="35" spans="3:13" s="14" customFormat="1" ht="15" customHeight="1" x14ac:dyDescent="0.4">
      <c r="C35" s="1" t="s">
        <v>16</v>
      </c>
    </row>
    <row r="36" spans="3:13" s="14" customFormat="1" ht="12.75" customHeight="1" x14ac:dyDescent="0.4"/>
    <row r="37" spans="3:13" s="14" customFormat="1" ht="8.25" customHeight="1" x14ac:dyDescent="0.4">
      <c r="C37" s="36" t="s">
        <v>17</v>
      </c>
      <c r="D37" s="36"/>
      <c r="E37" s="36"/>
      <c r="F37" s="36"/>
      <c r="H37" s="36" t="s">
        <v>32</v>
      </c>
      <c r="I37" s="36"/>
      <c r="J37" s="36"/>
      <c r="K37" s="36"/>
      <c r="L37" s="36"/>
    </row>
    <row r="38" spans="3:13" ht="8.25" customHeight="1" x14ac:dyDescent="0.4">
      <c r="C38" s="36"/>
      <c r="D38" s="36"/>
      <c r="E38" s="36"/>
      <c r="F38" s="36"/>
      <c r="G38" s="14"/>
      <c r="H38" s="36"/>
      <c r="I38" s="36"/>
      <c r="J38" s="36"/>
      <c r="K38" s="36"/>
      <c r="L38" s="36"/>
      <c r="M38" s="14"/>
    </row>
    <row r="39" spans="3:13" ht="8.25" customHeight="1" x14ac:dyDescent="0.4">
      <c r="C39" s="36"/>
      <c r="D39" s="36"/>
      <c r="E39" s="36"/>
      <c r="F39" s="36"/>
      <c r="G39" s="14"/>
      <c r="H39" s="44"/>
      <c r="I39" s="44"/>
      <c r="J39" s="44"/>
      <c r="K39" s="44"/>
      <c r="L39" s="44"/>
      <c r="M39" s="14"/>
    </row>
    <row r="40" spans="3:13" ht="13.5" customHeight="1" x14ac:dyDescent="0.4">
      <c r="C40" s="15" t="s">
        <v>18</v>
      </c>
      <c r="D40" s="37" t="s">
        <v>19</v>
      </c>
      <c r="E40" s="37"/>
      <c r="H40" s="15" t="s">
        <v>18</v>
      </c>
      <c r="I40" s="37" t="s">
        <v>20</v>
      </c>
      <c r="J40" s="37"/>
      <c r="K40" s="37" t="s">
        <v>21</v>
      </c>
      <c r="L40" s="37"/>
    </row>
    <row r="41" spans="3:13" ht="18" customHeight="1" x14ac:dyDescent="0.4">
      <c r="C41" s="16" t="s">
        <v>22</v>
      </c>
      <c r="D41" s="34" t="str">
        <f>+条件設定シート!B8</f>
        <v>●●km/L</v>
      </c>
      <c r="E41" s="34"/>
      <c r="H41" s="16" t="s">
        <v>22</v>
      </c>
      <c r="I41" s="35">
        <f>+条件設定シート!B15</f>
        <v>100</v>
      </c>
      <c r="J41" s="35"/>
      <c r="K41" s="35">
        <f>+条件設定シート!C15</f>
        <v>50</v>
      </c>
      <c r="L41" s="35"/>
    </row>
    <row r="42" spans="3:13" ht="18" customHeight="1" x14ac:dyDescent="0.4">
      <c r="C42" s="16" t="s">
        <v>23</v>
      </c>
      <c r="D42" s="34" t="str">
        <f>+条件設定シート!B9</f>
        <v>●●km/L</v>
      </c>
      <c r="E42" s="34"/>
      <c r="H42" s="16" t="s">
        <v>23</v>
      </c>
      <c r="I42" s="35">
        <f>+条件設定シート!B16</f>
        <v>130</v>
      </c>
      <c r="J42" s="35"/>
      <c r="K42" s="35">
        <f>+条件設定シート!C16</f>
        <v>60</v>
      </c>
      <c r="L42" s="35"/>
    </row>
    <row r="43" spans="3:13" ht="18" customHeight="1" x14ac:dyDescent="0.4">
      <c r="C43" s="16" t="s">
        <v>24</v>
      </c>
      <c r="D43" s="34" t="str">
        <f>+条件設定シート!B10</f>
        <v>●●km/L</v>
      </c>
      <c r="E43" s="34"/>
      <c r="H43" s="16" t="s">
        <v>24</v>
      </c>
      <c r="I43" s="35">
        <f>+条件設定シート!B17</f>
        <v>130</v>
      </c>
      <c r="J43" s="35"/>
      <c r="K43" s="35">
        <f>+条件設定シート!C17</f>
        <v>60</v>
      </c>
      <c r="L43" s="35"/>
    </row>
    <row r="44" spans="3:13" ht="18" customHeight="1" x14ac:dyDescent="0.4">
      <c r="C44" s="16" t="s">
        <v>35</v>
      </c>
      <c r="D44" s="34" t="str">
        <f>+条件設定シート!B11</f>
        <v>●●km/L</v>
      </c>
      <c r="E44" s="34"/>
      <c r="H44" s="16" t="s">
        <v>35</v>
      </c>
      <c r="I44" s="35">
        <f>+条件設定シート!B18</f>
        <v>130</v>
      </c>
      <c r="J44" s="35"/>
      <c r="K44" s="35">
        <f>+条件設定シート!C18</f>
        <v>60</v>
      </c>
      <c r="L44" s="35"/>
    </row>
    <row r="45" spans="3:13" ht="14.25" customHeight="1" x14ac:dyDescent="0.4"/>
    <row r="46" spans="3:13" ht="14.25" customHeight="1" x14ac:dyDescent="0.4">
      <c r="C46" s="1" t="s">
        <v>25</v>
      </c>
    </row>
    <row r="47" spans="3:13" ht="14.25" customHeight="1" x14ac:dyDescent="0.4">
      <c r="C47" s="1" t="s">
        <v>26</v>
      </c>
    </row>
    <row r="48" spans="3:13" ht="14.25" customHeight="1" x14ac:dyDescent="0.4"/>
    <row r="49" ht="14.25" customHeight="1" x14ac:dyDescent="0.4"/>
    <row r="50" ht="14.25" customHeight="1" x14ac:dyDescent="0.4"/>
    <row r="51" ht="14.25" customHeight="1" x14ac:dyDescent="0.4"/>
    <row r="52" ht="14.25" customHeight="1" x14ac:dyDescent="0.4"/>
  </sheetData>
  <mergeCells count="25">
    <mergeCell ref="I43:J43"/>
    <mergeCell ref="K43:L43"/>
    <mergeCell ref="H37:L39"/>
    <mergeCell ref="D41:E41"/>
    <mergeCell ref="I41:J41"/>
    <mergeCell ref="K41:L41"/>
    <mergeCell ref="D42:E42"/>
    <mergeCell ref="I42:J42"/>
    <mergeCell ref="K42:L42"/>
    <mergeCell ref="B1:L1"/>
    <mergeCell ref="D44:E44"/>
    <mergeCell ref="I44:J44"/>
    <mergeCell ref="K44:L44"/>
    <mergeCell ref="C12:M12"/>
    <mergeCell ref="C13:G13"/>
    <mergeCell ref="H13:I13"/>
    <mergeCell ref="J13:K13"/>
    <mergeCell ref="C14:G14"/>
    <mergeCell ref="J14:K14"/>
    <mergeCell ref="H15:K15"/>
    <mergeCell ref="C37:F39"/>
    <mergeCell ref="D40:E40"/>
    <mergeCell ref="I40:J40"/>
    <mergeCell ref="K40:L40"/>
    <mergeCell ref="D43:E43"/>
  </mergeCells>
  <phoneticPr fontId="1"/>
  <pageMargins left="0.70866141732283472" right="0.70866141732283472" top="0.59055118110236227" bottom="0.34" header="0.31496062992125984" footer="0.2800000000000000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条件設定シート</vt:lpstr>
      <vt:lpstr>燃料サーチャージ届出用紙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masahiro kosaka</cp:lastModifiedBy>
  <cp:lastPrinted>2022-07-01T03:45:40Z</cp:lastPrinted>
  <dcterms:created xsi:type="dcterms:W3CDTF">2022-07-01T01:06:10Z</dcterms:created>
  <dcterms:modified xsi:type="dcterms:W3CDTF">2022-11-08T12:11:21Z</dcterms:modified>
</cp:coreProperties>
</file>