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なし\"/>
    </mc:Choice>
  </mc:AlternateContent>
  <xr:revisionPtr revIDLastSave="0" documentId="13_ncr:1_{5998789F-B0B4-442F-979F-245BCC0F47B1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STEP２】 B" sheetId="12" r:id="rId1"/>
  </sheets>
  <definedNames>
    <definedName name="_xlnm.Print_Area" localSheetId="0">'【STEP２】 B'!$A$1:$O$167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12" l="1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2" i="12"/>
  <c r="K11" i="12"/>
  <c r="K10" i="12"/>
  <c r="K9" i="12"/>
  <c r="K13" i="12"/>
  <c r="L58" i="12" l="1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N118" i="12" l="1"/>
  <c r="O7" i="12"/>
  <c r="M117" i="12"/>
  <c r="L117" i="12"/>
  <c r="K117" i="12"/>
  <c r="J117" i="12"/>
  <c r="I117" i="12"/>
  <c r="H117" i="12"/>
  <c r="G117" i="12"/>
  <c r="F117" i="12"/>
  <c r="E117" i="12"/>
  <c r="D117" i="12"/>
  <c r="C117" i="12"/>
  <c r="B117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5" i="12"/>
  <c r="I9" i="12" l="1"/>
  <c r="O65" i="12"/>
  <c r="G9" i="12" s="1"/>
  <c r="J9" i="12" s="1"/>
  <c r="N167" i="12"/>
  <c r="I58" i="12" s="1"/>
  <c r="N166" i="12"/>
  <c r="I57" i="12" s="1"/>
  <c r="N165" i="12"/>
  <c r="I56" i="12" s="1"/>
  <c r="N164" i="12"/>
  <c r="I55" i="12" s="1"/>
  <c r="N163" i="12"/>
  <c r="I54" i="12" s="1"/>
  <c r="N162" i="12"/>
  <c r="I53" i="12" s="1"/>
  <c r="N161" i="12"/>
  <c r="I52" i="12" s="1"/>
  <c r="N160" i="12"/>
  <c r="I51" i="12" s="1"/>
  <c r="N159" i="12"/>
  <c r="I50" i="12" s="1"/>
  <c r="N158" i="12"/>
  <c r="I49" i="12" s="1"/>
  <c r="N49" i="12" s="1"/>
  <c r="N157" i="12"/>
  <c r="I48" i="12" s="1"/>
  <c r="N156" i="12"/>
  <c r="I47" i="12" s="1"/>
  <c r="N155" i="12"/>
  <c r="I46" i="12" s="1"/>
  <c r="N154" i="12"/>
  <c r="I45" i="12" s="1"/>
  <c r="N153" i="12"/>
  <c r="I44" i="12" s="1"/>
  <c r="N152" i="12"/>
  <c r="I43" i="12" s="1"/>
  <c r="N151" i="12"/>
  <c r="I42" i="12" s="1"/>
  <c r="N150" i="12"/>
  <c r="I41" i="12" s="1"/>
  <c r="N149" i="12"/>
  <c r="I40" i="12" s="1"/>
  <c r="N148" i="12"/>
  <c r="I39" i="12" s="1"/>
  <c r="N147" i="12"/>
  <c r="I38" i="12" s="1"/>
  <c r="N146" i="12"/>
  <c r="I37" i="12" s="1"/>
  <c r="N37" i="12" s="1"/>
  <c r="N145" i="12"/>
  <c r="I36" i="12" s="1"/>
  <c r="N144" i="12"/>
  <c r="I35" i="12" s="1"/>
  <c r="N143" i="12"/>
  <c r="I34" i="12" s="1"/>
  <c r="N142" i="12"/>
  <c r="I33" i="12" s="1"/>
  <c r="N141" i="12"/>
  <c r="I32" i="12" s="1"/>
  <c r="N140" i="12"/>
  <c r="I31" i="12" s="1"/>
  <c r="N139" i="12"/>
  <c r="I30" i="12" s="1"/>
  <c r="N138" i="12"/>
  <c r="I29" i="12" s="1"/>
  <c r="N137" i="12"/>
  <c r="I28" i="12" s="1"/>
  <c r="N136" i="12"/>
  <c r="I27" i="12" s="1"/>
  <c r="N135" i="12"/>
  <c r="I26" i="12" s="1"/>
  <c r="N134" i="12"/>
  <c r="I25" i="12" s="1"/>
  <c r="N25" i="12" s="1"/>
  <c r="N133" i="12"/>
  <c r="I24" i="12" s="1"/>
  <c r="N132" i="12"/>
  <c r="I23" i="12" s="1"/>
  <c r="N131" i="12"/>
  <c r="I22" i="12" s="1"/>
  <c r="N130" i="12"/>
  <c r="I21" i="12" s="1"/>
  <c r="N129" i="12"/>
  <c r="I20" i="12" s="1"/>
  <c r="N128" i="12"/>
  <c r="I19" i="12" s="1"/>
  <c r="B114" i="12"/>
  <c r="O114" i="12" s="1"/>
  <c r="G58" i="12" s="1"/>
  <c r="J58" i="12" s="1"/>
  <c r="B113" i="12"/>
  <c r="O113" i="12" s="1"/>
  <c r="G57" i="12" s="1"/>
  <c r="J57" i="12" s="1"/>
  <c r="B112" i="12"/>
  <c r="O112" i="12" s="1"/>
  <c r="G56" i="12" s="1"/>
  <c r="J56" i="12" s="1"/>
  <c r="B111" i="12"/>
  <c r="O111" i="12" s="1"/>
  <c r="G55" i="12" s="1"/>
  <c r="B110" i="12"/>
  <c r="O110" i="12" s="1"/>
  <c r="G54" i="12" s="1"/>
  <c r="B109" i="12"/>
  <c r="O109" i="12" s="1"/>
  <c r="G53" i="12" s="1"/>
  <c r="J53" i="12" s="1"/>
  <c r="B108" i="12"/>
  <c r="O108" i="12" s="1"/>
  <c r="G52" i="12" s="1"/>
  <c r="B107" i="12"/>
  <c r="O107" i="12" s="1"/>
  <c r="G51" i="12" s="1"/>
  <c r="B106" i="12"/>
  <c r="O106" i="12" s="1"/>
  <c r="G50" i="12" s="1"/>
  <c r="B105" i="12"/>
  <c r="O105" i="12" s="1"/>
  <c r="G49" i="12" s="1"/>
  <c r="B104" i="12"/>
  <c r="O104" i="12" s="1"/>
  <c r="G48" i="12" s="1"/>
  <c r="J48" i="12" s="1"/>
  <c r="B103" i="12"/>
  <c r="O103" i="12" s="1"/>
  <c r="G47" i="12" s="1"/>
  <c r="J47" i="12" s="1"/>
  <c r="B102" i="12"/>
  <c r="O102" i="12" s="1"/>
  <c r="G46" i="12" s="1"/>
  <c r="J46" i="12" s="1"/>
  <c r="B101" i="12"/>
  <c r="O101" i="12" s="1"/>
  <c r="G45" i="12" s="1"/>
  <c r="J45" i="12" s="1"/>
  <c r="B100" i="12"/>
  <c r="O100" i="12" s="1"/>
  <c r="G44" i="12" s="1"/>
  <c r="J44" i="12" s="1"/>
  <c r="B99" i="12"/>
  <c r="O99" i="12" s="1"/>
  <c r="G43" i="12" s="1"/>
  <c r="B98" i="12"/>
  <c r="O98" i="12" s="1"/>
  <c r="G42" i="12" s="1"/>
  <c r="B97" i="12"/>
  <c r="O97" i="12" s="1"/>
  <c r="G41" i="12" s="1"/>
  <c r="J41" i="12" s="1"/>
  <c r="B96" i="12"/>
  <c r="O96" i="12" s="1"/>
  <c r="G40" i="12" s="1"/>
  <c r="B95" i="12"/>
  <c r="O95" i="12" s="1"/>
  <c r="G39" i="12" s="1"/>
  <c r="B94" i="12"/>
  <c r="O94" i="12" s="1"/>
  <c r="G38" i="12" s="1"/>
  <c r="B93" i="12"/>
  <c r="O93" i="12" s="1"/>
  <c r="G37" i="12" s="1"/>
  <c r="B92" i="12"/>
  <c r="O92" i="12" s="1"/>
  <c r="G36" i="12" s="1"/>
  <c r="J36" i="12" s="1"/>
  <c r="B91" i="12"/>
  <c r="O91" i="12" s="1"/>
  <c r="G35" i="12" s="1"/>
  <c r="J35" i="12" s="1"/>
  <c r="B90" i="12"/>
  <c r="O90" i="12" s="1"/>
  <c r="G34" i="12" s="1"/>
  <c r="J34" i="12" s="1"/>
  <c r="B89" i="12"/>
  <c r="O89" i="12" s="1"/>
  <c r="G33" i="12" s="1"/>
  <c r="J33" i="12" s="1"/>
  <c r="B88" i="12"/>
  <c r="O88" i="12" s="1"/>
  <c r="G32" i="12" s="1"/>
  <c r="J32" i="12" s="1"/>
  <c r="B87" i="12"/>
  <c r="O87" i="12" s="1"/>
  <c r="G31" i="12" s="1"/>
  <c r="B86" i="12"/>
  <c r="O86" i="12" s="1"/>
  <c r="G30" i="12" s="1"/>
  <c r="B85" i="12"/>
  <c r="O85" i="12" s="1"/>
  <c r="G29" i="12" s="1"/>
  <c r="J29" i="12" s="1"/>
  <c r="B84" i="12"/>
  <c r="O84" i="12" s="1"/>
  <c r="G28" i="12" s="1"/>
  <c r="B83" i="12"/>
  <c r="O83" i="12" s="1"/>
  <c r="G27" i="12" s="1"/>
  <c r="B82" i="12"/>
  <c r="O82" i="12" s="1"/>
  <c r="G26" i="12" s="1"/>
  <c r="B81" i="12"/>
  <c r="O81" i="12" s="1"/>
  <c r="G25" i="12" s="1"/>
  <c r="B80" i="12"/>
  <c r="O80" i="12" s="1"/>
  <c r="G24" i="12" s="1"/>
  <c r="J24" i="12" s="1"/>
  <c r="B79" i="12"/>
  <c r="O79" i="12" s="1"/>
  <c r="G23" i="12" s="1"/>
  <c r="J23" i="12" s="1"/>
  <c r="B78" i="12"/>
  <c r="O78" i="12" s="1"/>
  <c r="G22" i="12" s="1"/>
  <c r="J22" i="12" s="1"/>
  <c r="B77" i="12"/>
  <c r="O77" i="12" s="1"/>
  <c r="G21" i="12" s="1"/>
  <c r="J21" i="12" s="1"/>
  <c r="B76" i="12"/>
  <c r="O76" i="12" s="1"/>
  <c r="G20" i="12" s="1"/>
  <c r="J20" i="12" s="1"/>
  <c r="B75" i="12"/>
  <c r="O75" i="12" s="1"/>
  <c r="G19" i="12" s="1"/>
  <c r="J30" i="12" l="1"/>
  <c r="J42" i="12"/>
  <c r="J54" i="12"/>
  <c r="J19" i="12"/>
  <c r="J31" i="12"/>
  <c r="J43" i="12"/>
  <c r="J55" i="12"/>
  <c r="J37" i="12"/>
  <c r="J26" i="12"/>
  <c r="J50" i="12"/>
  <c r="J25" i="12"/>
  <c r="J49" i="12"/>
  <c r="J51" i="12"/>
  <c r="J38" i="12"/>
  <c r="J27" i="12"/>
  <c r="J39" i="12"/>
  <c r="J28" i="12"/>
  <c r="J40" i="12"/>
  <c r="J52" i="12"/>
  <c r="N28" i="12"/>
  <c r="O28" i="12" s="1"/>
  <c r="N58" i="12"/>
  <c r="N23" i="12"/>
  <c r="N26" i="12"/>
  <c r="O26" i="12" s="1"/>
  <c r="N38" i="12"/>
  <c r="O38" i="12" s="1"/>
  <c r="N50" i="12"/>
  <c r="O50" i="12" s="1"/>
  <c r="N27" i="12"/>
  <c r="O27" i="12" s="1"/>
  <c r="N39" i="12"/>
  <c r="O39" i="12" s="1"/>
  <c r="N51" i="12"/>
  <c r="O51" i="12" s="1"/>
  <c r="N53" i="12"/>
  <c r="O53" i="12" s="1"/>
  <c r="N43" i="12"/>
  <c r="O43" i="12" s="1"/>
  <c r="N33" i="12"/>
  <c r="O33" i="12" s="1"/>
  <c r="N24" i="12"/>
  <c r="O24" i="12" s="1"/>
  <c r="N36" i="12"/>
  <c r="O36" i="12" s="1"/>
  <c r="N48" i="12"/>
  <c r="O48" i="12" s="1"/>
  <c r="N56" i="12"/>
  <c r="N57" i="12"/>
  <c r="O57" i="12" s="1"/>
  <c r="N54" i="12"/>
  <c r="O54" i="12" s="1"/>
  <c r="N55" i="12"/>
  <c r="N52" i="12"/>
  <c r="O52" i="12" s="1"/>
  <c r="N44" i="12"/>
  <c r="O44" i="12" s="1"/>
  <c r="N45" i="12"/>
  <c r="O45" i="12" s="1"/>
  <c r="N46" i="12"/>
  <c r="O46" i="12" s="1"/>
  <c r="N47" i="12"/>
  <c r="O47" i="12" s="1"/>
  <c r="N41" i="12"/>
  <c r="O41" i="12" s="1"/>
  <c r="N42" i="12"/>
  <c r="O42" i="12" s="1"/>
  <c r="N40" i="12"/>
  <c r="O40" i="12" s="1"/>
  <c r="N34" i="12"/>
  <c r="O34" i="12" s="1"/>
  <c r="N35" i="12"/>
  <c r="O35" i="12" s="1"/>
  <c r="N30" i="12"/>
  <c r="O30" i="12" s="1"/>
  <c r="N31" i="12"/>
  <c r="O31" i="12" s="1"/>
  <c r="N29" i="12"/>
  <c r="O29" i="12" s="1"/>
  <c r="N32" i="12"/>
  <c r="O32" i="12" s="1"/>
  <c r="N21" i="12"/>
  <c r="O21" i="12" s="1"/>
  <c r="N19" i="12"/>
  <c r="O19" i="12" s="1"/>
  <c r="N22" i="12"/>
  <c r="O22" i="12" s="1"/>
  <c r="N20" i="12"/>
  <c r="O20" i="12" s="1"/>
  <c r="N9" i="12"/>
  <c r="O9" i="12" s="1"/>
  <c r="O25" i="12"/>
  <c r="O56" i="12"/>
  <c r="O49" i="12"/>
  <c r="O37" i="12"/>
  <c r="O23" i="12"/>
  <c r="O55" i="12"/>
  <c r="O58" i="12" l="1"/>
  <c r="N123" i="12"/>
  <c r="I14" i="12" s="1"/>
  <c r="N122" i="12"/>
  <c r="I13" i="12" s="1"/>
  <c r="N120" i="12" l="1"/>
  <c r="I11" i="12" s="1"/>
  <c r="B74" i="12"/>
  <c r="O74" i="12" s="1"/>
  <c r="G18" i="12" s="1"/>
  <c r="B73" i="12"/>
  <c r="O73" i="12" s="1"/>
  <c r="G17" i="12" s="1"/>
  <c r="B72" i="12"/>
  <c r="O72" i="12" s="1"/>
  <c r="G16" i="12" s="1"/>
  <c r="J16" i="12" s="1"/>
  <c r="B71" i="12"/>
  <c r="O71" i="12" s="1"/>
  <c r="G15" i="12" s="1"/>
  <c r="J15" i="12" s="1"/>
  <c r="B70" i="12"/>
  <c r="O70" i="12" s="1"/>
  <c r="G14" i="12" s="1"/>
  <c r="J14" i="12" s="1"/>
  <c r="B69" i="12"/>
  <c r="O69" i="12" s="1"/>
  <c r="G13" i="12" s="1"/>
  <c r="J13" i="12" s="1"/>
  <c r="B68" i="12"/>
  <c r="O68" i="12" s="1"/>
  <c r="G12" i="12" s="1"/>
  <c r="J12" i="12" s="1"/>
  <c r="B67" i="12"/>
  <c r="O67" i="12" s="1"/>
  <c r="G11" i="12" s="1"/>
  <c r="J11" i="12" s="1"/>
  <c r="B66" i="12"/>
  <c r="O66" i="12" s="1"/>
  <c r="G10" i="12" s="1"/>
  <c r="J10" i="12" s="1"/>
  <c r="N127" i="12"/>
  <c r="I18" i="12" s="1"/>
  <c r="N18" i="12" s="1"/>
  <c r="N126" i="12"/>
  <c r="I17" i="12" s="1"/>
  <c r="N125" i="12"/>
  <c r="I16" i="12" s="1"/>
  <c r="N124" i="12"/>
  <c r="I15" i="12" s="1"/>
  <c r="N121" i="12"/>
  <c r="I12" i="12" s="1"/>
  <c r="N119" i="12"/>
  <c r="I10" i="12" s="1"/>
  <c r="J17" i="12" l="1"/>
  <c r="J18" i="12"/>
  <c r="N13" i="12"/>
  <c r="N15" i="12"/>
  <c r="N16" i="12"/>
  <c r="N17" i="12"/>
  <c r="N14" i="12"/>
  <c r="O14" i="12" s="1"/>
  <c r="N12" i="12"/>
  <c r="N11" i="12"/>
  <c r="O18" i="12"/>
  <c r="O17" i="12"/>
  <c r="O15" i="12"/>
  <c r="I59" i="12"/>
  <c r="O16" i="12" l="1"/>
  <c r="N10" i="12" l="1"/>
  <c r="O10" i="12" s="1"/>
  <c r="O13" i="12"/>
  <c r="O12" i="12"/>
  <c r="O11" i="12"/>
  <c r="N59" i="12" l="1"/>
  <c r="O59" i="12" s="1"/>
</calcChain>
</file>

<file path=xl/sharedStrings.xml><?xml version="1.0" encoding="utf-8"?>
<sst xmlns="http://schemas.openxmlformats.org/spreadsheetml/2006/main" count="30" uniqueCount="25">
  <si>
    <t>車名</t>
    <rPh sb="0" eb="1">
      <t>シャ</t>
    </rPh>
    <rPh sb="1" eb="2">
      <t>メイ</t>
    </rPh>
    <phoneticPr fontId="3"/>
  </si>
  <si>
    <t>燃料種別</t>
    <rPh sb="0" eb="2">
      <t>ネンリョウ</t>
    </rPh>
    <rPh sb="2" eb="4">
      <t>シュベツ</t>
    </rPh>
    <phoneticPr fontId="3"/>
  </si>
  <si>
    <t>■月別車両別走行キロ（㎞/月）</t>
    <rPh sb="1" eb="3">
      <t>ツキベツ</t>
    </rPh>
    <rPh sb="3" eb="5">
      <t>シャリョウ</t>
    </rPh>
    <rPh sb="5" eb="6">
      <t>ベツ</t>
    </rPh>
    <rPh sb="6" eb="8">
      <t>ソウコウ</t>
    </rPh>
    <rPh sb="13" eb="14">
      <t>ツキ</t>
    </rPh>
    <phoneticPr fontId="2"/>
  </si>
  <si>
    <t>計</t>
    <rPh sb="0" eb="1">
      <t>ケイ</t>
    </rPh>
    <phoneticPr fontId="2"/>
  </si>
  <si>
    <t>－</t>
  </si>
  <si>
    <t>－</t>
    <phoneticPr fontId="2"/>
  </si>
  <si>
    <t>■月別車両別燃料使用量</t>
    <rPh sb="1" eb="3">
      <t>ツキベツ</t>
    </rPh>
    <rPh sb="3" eb="5">
      <t>シャリョウ</t>
    </rPh>
    <rPh sb="5" eb="6">
      <t>ベツ</t>
    </rPh>
    <rPh sb="6" eb="8">
      <t>ネンリョウ</t>
    </rPh>
    <rPh sb="8" eb="11">
      <t>シヨウリョウ</t>
    </rPh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</si>
  <si>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</si>
  <si>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最大積載量
（kg）
a</t>
    <rPh sb="0" eb="2">
      <t>サイダイ</t>
    </rPh>
    <rPh sb="2" eb="5">
      <t>セキサイリョウ</t>
    </rPh>
    <phoneticPr fontId="2"/>
  </si>
  <si>
    <t>走行キロ
（km）
c</t>
    <rPh sb="0" eb="2">
      <t>ソウコウ</t>
    </rPh>
    <phoneticPr fontId="3"/>
  </si>
  <si>
    <t>計
b</t>
    <rPh sb="0" eb="1">
      <t>ケイ</t>
    </rPh>
    <phoneticPr fontId="2"/>
  </si>
  <si>
    <t>計
c</t>
    <rPh sb="0" eb="1">
      <t>ケイ</t>
    </rPh>
    <phoneticPr fontId="2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</si>
  <si>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</si>
  <si>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</si>
  <si>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事業者名</t>
    <rPh sb="2" eb="3">
      <t>シャ</t>
    </rPh>
    <phoneticPr fontId="2"/>
  </si>
  <si>
    <t>№</t>
    <phoneticPr fontId="2"/>
  </si>
  <si>
    <r>
      <t>【STEP２】</t>
    </r>
    <r>
      <rPr>
        <b/>
        <sz val="16"/>
        <color rgb="FF0070C0"/>
        <rFont val="Meiryo UI"/>
        <family val="3"/>
        <charset val="128"/>
      </rPr>
      <t>　B</t>
    </r>
    <phoneticPr fontId="2"/>
  </si>
  <si>
    <t>全社一括・月ごとの、車両ごとの燃料使用量と走行キロを把握している場合</t>
    <rPh sb="15" eb="17">
      <t>ネンリョウ</t>
    </rPh>
    <rPh sb="17" eb="20">
      <t>シヨウリョウ</t>
    </rPh>
    <rPh sb="21" eb="23">
      <t>ソウコウ</t>
    </rPh>
    <rPh sb="26" eb="28">
      <t>ハアク</t>
    </rPh>
    <rPh sb="32" eb="34">
      <t>バアイ</t>
    </rPh>
    <phoneticPr fontId="3"/>
  </si>
  <si>
    <t>■車両別の燃費、CO₂排出総量（事業年度）</t>
  </si>
  <si>
    <t>CO₂排出係数
p※1,2</t>
    <rPh sb="3" eb="5">
      <t>ハイシュツ</t>
    </rPh>
    <rPh sb="5" eb="7">
      <t>ケイスウ</t>
    </rPh>
    <phoneticPr fontId="2"/>
  </si>
  <si>
    <t>CO₂
排出総量
（kg-CO₂）
q＝b*p</t>
    <rPh sb="6" eb="8">
      <t>ソウリョウ</t>
    </rPh>
    <phoneticPr fontId="2"/>
  </si>
  <si>
    <t>1㎞当たり
CO₂排出量
(kg-CO₂/㎞)
r＝q/c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</si>
  <si>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</si>
  <si>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期間</t>
    <rPh sb="0" eb="2">
      <t>キカン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</si>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</sst>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3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horizontal="right"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178" fontId="6" fillId="0" borderId="1" xfId="1" applyNumberFormat="1" applyFont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vertical="center"/>
    </xf>
    <xf numFmtId="176" fontId="6" fillId="0" borderId="1" xfId="1" applyNumberFormat="1" applyFont="1" applyFill="1" applyBorder="1" applyAlignment="1" applyProtection="1">
      <alignment horizontal="center" vertical="center"/>
    </xf>
    <xf numFmtId="176" fontId="6" fillId="0" borderId="7" xfId="1" applyNumberFormat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horizontal="right" vertical="center"/>
    </xf>
    <xf numFmtId="38" fontId="6" fillId="0" borderId="0" xfId="1" applyFont="1" applyProtection="1">
      <alignment vertical="center"/>
    </xf>
    <xf numFmtId="0" fontId="14" fillId="0" borderId="0" xfId="0" applyFont="1">
      <alignment vertical="center"/>
    </xf>
    <xf numFmtId="180" fontId="6" fillId="2" borderId="2" xfId="0" applyNumberFormat="1" applyFont="1" applyFill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176" fontId="6" fillId="0" borderId="4" xfId="1" applyNumberFormat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/>
    </xf>
    <xf numFmtId="179" fontId="8" fillId="0" borderId="4" xfId="0" applyNumberFormat="1" applyFont="1" applyBorder="1" applyAlignment="1" applyProtection="1">
      <alignment horizontal="left" vertical="center"/>
      <protection locked="0"/>
    </xf>
    <xf numFmtId="179" fontId="8" fillId="0" borderId="6" xfId="0" applyNumberFormat="1" applyFont="1" applyBorder="1">
      <alignment vertical="center"/>
    </xf>
    <xf numFmtId="176" fontId="10" fillId="0" borderId="6" xfId="1" applyNumberFormat="1" applyFont="1" applyFill="1" applyBorder="1" applyAlignment="1" applyProtection="1">
      <alignment horizontal="left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76" fontId="6" fillId="0" borderId="4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667481</xdr:colOff>
      <xdr:row>5</xdr:row>
      <xdr:rowOff>134470</xdr:rowOff>
    </xdr:from>
    <xdr:to>
      <xdr:col>14</xdr:col>
      <xdr:colOff>174422</xdr:colOff>
      <xdr:row>6</xdr:row>
      <xdr:rowOff>165165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27422" y="1311088"/>
          <a:ext cx="313765" cy="19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  <xdr:twoCellAnchor>
    <xdr:from>
      <xdr:col>4</xdr:col>
      <xdr:colOff>622657</xdr:colOff>
      <xdr:row>5</xdr:row>
      <xdr:rowOff>134470</xdr:rowOff>
    </xdr:from>
    <xdr:to>
      <xdr:col>5</xdr:col>
      <xdr:colOff>129598</xdr:colOff>
      <xdr:row>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61157" y="972670"/>
          <a:ext cx="316566" cy="202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P167"/>
  <sheetViews>
    <sheetView showGridLines="0" tabSelected="1" view="pageBreakPreview" zoomScale="75" zoomScaleNormal="40" zoomScaleSheetLayoutView="75" workbookViewId="0"/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35" t="s">
        <v>16</v>
      </c>
    </row>
    <row r="2" spans="1:15" ht="20.100000000000001" customHeight="1" x14ac:dyDescent="0.4">
      <c r="A2" s="24"/>
    </row>
    <row r="3" spans="1:15" ht="20.100000000000001" customHeight="1" x14ac:dyDescent="0.4">
      <c r="A3" s="25" t="s">
        <v>17</v>
      </c>
    </row>
    <row r="4" spans="1:15" ht="15" customHeight="1" x14ac:dyDescent="0.4">
      <c r="A4" s="24"/>
    </row>
    <row r="5" spans="1:15" ht="20.100000000000001" customHeight="1" x14ac:dyDescent="0.4">
      <c r="A5" s="53" t="s">
        <v>14</v>
      </c>
      <c r="B5" s="54"/>
      <c r="C5" s="50"/>
      <c r="D5" s="51"/>
      <c r="E5" s="51"/>
      <c r="F5" s="51"/>
      <c r="G5" s="52"/>
      <c r="H5" s="26"/>
      <c r="I5" s="26"/>
      <c r="J5" s="24"/>
      <c r="K5" s="24"/>
      <c r="L5" s="24"/>
      <c r="M5" s="24"/>
      <c r="N5" s="24"/>
      <c r="O5" s="24"/>
    </row>
    <row r="6" spans="1:15" ht="14.1" customHeight="1" x14ac:dyDescent="0.4">
      <c r="A6" s="24"/>
    </row>
    <row r="7" spans="1:15" ht="20.100000000000001" customHeight="1" x14ac:dyDescent="0.4">
      <c r="A7" s="1" t="s">
        <v>18</v>
      </c>
      <c r="B7" s="1"/>
      <c r="C7" s="1"/>
      <c r="D7" s="1"/>
      <c r="M7" s="43" t="s">
        <v>23</v>
      </c>
      <c r="N7" s="44"/>
      <c r="O7" s="45" t="str">
        <f>IF(N7="","",DATE(YEAR($N$7),MONTH($N$7)+11,DAY($N$7)))</f>
        <v/>
      </c>
    </row>
    <row r="8" spans="1:15" ht="67.5" customHeight="1" x14ac:dyDescent="0.4">
      <c r="A8" s="3" t="s">
        <v>15</v>
      </c>
      <c r="B8" s="59" t="s">
        <v>7</v>
      </c>
      <c r="C8" s="60"/>
      <c r="D8" s="4" t="s">
        <v>0</v>
      </c>
      <c r="E8" s="4" t="s">
        <v>8</v>
      </c>
      <c r="F8" s="4" t="s">
        <v>1</v>
      </c>
      <c r="G8" s="57" t="s">
        <v>12</v>
      </c>
      <c r="H8" s="58"/>
      <c r="I8" s="5" t="s">
        <v>9</v>
      </c>
      <c r="J8" s="57" t="s">
        <v>13</v>
      </c>
      <c r="K8" s="58"/>
      <c r="L8" s="63" t="s">
        <v>19</v>
      </c>
      <c r="M8" s="64"/>
      <c r="N8" s="6" t="s">
        <v>20</v>
      </c>
      <c r="O8" s="7" t="s">
        <v>21</v>
      </c>
    </row>
    <row r="9" spans="1:15" ht="20.100000000000001" customHeight="1" x14ac:dyDescent="0.4">
      <c r="A9" s="8">
        <v>1</v>
      </c>
      <c r="B9" s="55"/>
      <c r="C9" s="56"/>
      <c r="D9" s="47"/>
      <c r="E9" s="48"/>
      <c r="F9" s="49"/>
      <c r="G9" s="9" t="str">
        <f>O65</f>
        <v/>
      </c>
      <c r="H9" s="10" t="str">
        <f>IF($F9=" "," ",IF($F9="軽油","ℓ",IF($F9="ガソリン","ℓ",IF($F9="LPG","ℓ",IF($F9="CNG","N㎥",IF($F9="電気","kWh",""))))))</f>
        <v/>
      </c>
      <c r="I9" s="11" t="str">
        <f t="shared" ref="I9:I57" si="0">IF(N118="","",N118)</f>
        <v/>
      </c>
      <c r="J9" s="42" t="str">
        <f t="shared" ref="J9:J12" si="1">IF(F9="電気","　　　　　－",IF(OR(G9="",I9="",),"",I9/G9))</f>
        <v/>
      </c>
      <c r="K9" s="12" t="str">
        <f t="shared" ref="K9:K12" si="2">IF($F9="","",IF($F9="軽油","㎞/ℓ",IF($F9="ガソリン","㎞/ℓ",IF($F9="LPG","㎞/ℓ",IF($F9="CNG","㎞/N㎥",IF($F9="電気","㎞/kWh",""))))))</f>
        <v/>
      </c>
      <c r="L9" s="13" t="str">
        <f>IF($F9=" "," ",IF($F9="軽油",2.62,IF($F9="ガソリン",2.29,IF($F9="LPG",1.67,IF($F9="CNG",1.96,IF($F9="電気",0," "))))))</f>
        <v xml:space="preserve"> </v>
      </c>
      <c r="M9" s="46" t="str">
        <f>IF($F9=" "," ",IF($F9="軽油","t-CO₂/kℓ",IF($F9="ガソリン","t-CO₂/kℓ",IF($F9="LPG","t-CO₂/ｋℓ",IF($F9="CNG","t-CO₂/1000N㎥",IF($F9="電気","t-CO₂/kWh"," "))))))</f>
        <v xml:space="preserve"> </v>
      </c>
      <c r="N9" s="14" t="str">
        <f>IF(I9="","",IF(F9="電気",0,IF(L9=0.000453,ROUND(G9*L9*1000,2-INT(LOG(ABS(G9*L9*1000)))),ROUND(G9*L9,2-INT(LOG(ABS(G9*L9)))))))</f>
        <v/>
      </c>
      <c r="O9" s="15" t="str">
        <f>IF(OR(I9="",N9="",),"",N9/I9)</f>
        <v/>
      </c>
    </row>
    <row r="10" spans="1:15" ht="20.100000000000001" customHeight="1" x14ac:dyDescent="0.4">
      <c r="A10" s="8">
        <v>2</v>
      </c>
      <c r="B10" s="55"/>
      <c r="C10" s="56"/>
      <c r="D10" s="47"/>
      <c r="E10" s="48"/>
      <c r="F10" s="49"/>
      <c r="G10" s="9" t="str">
        <f t="shared" ref="G10:G58" si="3">O66</f>
        <v/>
      </c>
      <c r="H10" s="10" t="str">
        <f t="shared" ref="H10:H58" si="4">IF($F10=" "," ",IF($F10="軽油","ℓ",IF($F10="ガソリン","ℓ",IF($F10="LPG","ℓ",IF($F10="CNG","N㎥",IF($F10="電気","kWh",""))))))</f>
        <v/>
      </c>
      <c r="I10" s="11" t="str">
        <f t="shared" si="0"/>
        <v/>
      </c>
      <c r="J10" s="42" t="str">
        <f t="shared" si="1"/>
        <v/>
      </c>
      <c r="K10" s="12" t="str">
        <f t="shared" si="2"/>
        <v/>
      </c>
      <c r="L10" s="13" t="str">
        <f t="shared" ref="L10:L57" si="5">IF($F10=" "," ",IF($F10="軽油",2.62,IF($F10="ガソリン",2.29,IF($F10="LPG",1.67,IF($F10="CNG",1.96,IF($F10="電気",0," "))))))</f>
        <v xml:space="preserve"> </v>
      </c>
      <c r="M10" s="46" t="str">
        <f>IF($F10=" "," ",IF($F10="軽油","t-CO₂/kℓ",IF($F10="ガソリン","t-CO₂/kℓ",IF($F10="LPG","t-CO₂/ｋℓ",IF($F10="CNG","t-CO₂/1000N㎥",IF($F10="電気","t-CO₂/kWh"," "))))))</f>
        <v xml:space="preserve"> </v>
      </c>
      <c r="N10" s="14" t="str">
        <f t="shared" ref="N10:N58" si="6">IF(I10="","",IF(F10="電気",0,IF(L10=0.000453,ROUND(G10*L10*1000,2-INT(LOG(ABS(G10*L10*1000)))),ROUND(G10*L10,2-INT(LOG(ABS(G10*L10)))))))</f>
        <v/>
      </c>
      <c r="O10" s="15" t="str">
        <f t="shared" ref="O10" si="7">IF(OR(I10="",N10="",),"",N10/I10)</f>
        <v/>
      </c>
    </row>
    <row r="11" spans="1:15" ht="20.100000000000001" customHeight="1" x14ac:dyDescent="0.4">
      <c r="A11" s="8">
        <v>3</v>
      </c>
      <c r="B11" s="55"/>
      <c r="C11" s="56"/>
      <c r="D11" s="47"/>
      <c r="E11" s="48"/>
      <c r="F11" s="49"/>
      <c r="G11" s="9" t="str">
        <f t="shared" si="3"/>
        <v/>
      </c>
      <c r="H11" s="10" t="str">
        <f t="shared" si="4"/>
        <v/>
      </c>
      <c r="I11" s="11" t="str">
        <f t="shared" si="0"/>
        <v/>
      </c>
      <c r="J11" s="42" t="str">
        <f t="shared" si="1"/>
        <v/>
      </c>
      <c r="K11" s="12" t="str">
        <f t="shared" si="2"/>
        <v/>
      </c>
      <c r="L11" s="13" t="str">
        <f t="shared" si="5"/>
        <v xml:space="preserve"> </v>
      </c>
      <c r="M11" s="46" t="str">
        <f>IF($F11=" "," ",IF($F11="軽油","t-CO₂/kℓ",IF($F11="ガソリン","t-CO₂/kℓ",IF($F11="LPG","t-CO₂/ｋℓ",IF($F11="CNG","t-CO₂/1000N㎥",IF($F11="電気","t-CO₂/kWh"," "))))))</f>
        <v xml:space="preserve"> </v>
      </c>
      <c r="N11" s="14" t="str">
        <f t="shared" si="6"/>
        <v/>
      </c>
      <c r="O11" s="15" t="str">
        <f t="shared" ref="O11:O58" si="8">IF(OR(I11="",N11="",),"",N11/I11)</f>
        <v/>
      </c>
    </row>
    <row r="12" spans="1:15" ht="20.100000000000001" customHeight="1" x14ac:dyDescent="0.4">
      <c r="A12" s="8">
        <v>4</v>
      </c>
      <c r="B12" s="55"/>
      <c r="C12" s="56"/>
      <c r="D12" s="47"/>
      <c r="E12" s="48"/>
      <c r="F12" s="49"/>
      <c r="G12" s="9" t="str">
        <f t="shared" si="3"/>
        <v/>
      </c>
      <c r="H12" s="10" t="str">
        <f t="shared" si="4"/>
        <v/>
      </c>
      <c r="I12" s="11" t="str">
        <f t="shared" si="0"/>
        <v/>
      </c>
      <c r="J12" s="42" t="str">
        <f t="shared" si="1"/>
        <v/>
      </c>
      <c r="K12" s="12" t="str">
        <f t="shared" si="2"/>
        <v/>
      </c>
      <c r="L12" s="13" t="str">
        <f t="shared" si="5"/>
        <v xml:space="preserve"> </v>
      </c>
      <c r="M12" s="46" t="str">
        <f>IF($F12=" "," ",IF($F12="軽油","t-CO₂/kℓ",IF($F12="ガソリン","t-CO₂/kℓ",IF($F12="LPG","t-CO₂/ｋℓ",IF($F12="CNG","t-CO₂/1000N㎥",IF($F12="電気","t-CO₂/kWh"," "))))))</f>
        <v xml:space="preserve"> </v>
      </c>
      <c r="N12" s="14" t="str">
        <f t="shared" si="6"/>
        <v/>
      </c>
      <c r="O12" s="15" t="str">
        <f t="shared" si="8"/>
        <v/>
      </c>
    </row>
    <row r="13" spans="1:15" ht="20.100000000000001" customHeight="1" x14ac:dyDescent="0.4">
      <c r="A13" s="8">
        <v>5</v>
      </c>
      <c r="B13" s="55"/>
      <c r="C13" s="56"/>
      <c r="D13" s="47"/>
      <c r="E13" s="48"/>
      <c r="F13" s="49"/>
      <c r="G13" s="9" t="str">
        <f>O69</f>
        <v/>
      </c>
      <c r="H13" s="10" t="str">
        <f t="shared" si="4"/>
        <v/>
      </c>
      <c r="I13" s="11" t="str">
        <f t="shared" si="0"/>
        <v/>
      </c>
      <c r="J13" s="42" t="str">
        <f>IF(F13="電気","　　　　　－",IF(OR(G13="",I13="",),"",I13/G13))</f>
        <v/>
      </c>
      <c r="K13" s="12" t="str">
        <f>IF($F13="","",IF($F13="軽油","㎞/ℓ",IF($F13="ガソリン","㎞/ℓ",IF($F13="LPG","㎞/ℓ",IF($F13="CNG","㎞/N㎥",IF($F13="電気","㎞/kWh",""))))))</f>
        <v/>
      </c>
      <c r="L13" s="13" t="str">
        <f t="shared" si="5"/>
        <v xml:space="preserve"> </v>
      </c>
      <c r="M13" s="46" t="str">
        <f>IF($F13=" "," ",IF($F13="軽油","t-CO₂/kℓ",IF($F13="ガソリン","t-CO₂/kℓ",IF($F13="LPG","t-CO₂/ｋℓ",IF($F13="CNG","t-CO₂/1000N㎥",IF($F13="電気","t-CO₂/kWh"," "))))))</f>
        <v xml:space="preserve"> </v>
      </c>
      <c r="N13" s="14" t="str">
        <f t="shared" si="6"/>
        <v/>
      </c>
      <c r="O13" s="15" t="str">
        <f t="shared" si="8"/>
        <v/>
      </c>
    </row>
    <row r="14" spans="1:15" ht="20.100000000000001" customHeight="1" x14ac:dyDescent="0.4">
      <c r="A14" s="8">
        <v>6</v>
      </c>
      <c r="B14" s="55"/>
      <c r="C14" s="56"/>
      <c r="D14" s="47"/>
      <c r="E14" s="48"/>
      <c r="F14" s="49"/>
      <c r="G14" s="9" t="str">
        <f t="shared" si="3"/>
        <v/>
      </c>
      <c r="H14" s="10" t="str">
        <f t="shared" si="4"/>
        <v/>
      </c>
      <c r="I14" s="11" t="str">
        <f t="shared" si="0"/>
        <v/>
      </c>
      <c r="J14" s="42" t="str">
        <f t="shared" ref="J14:J58" si="9">IF(F14="電気","　　　　　－",IF(OR(G14="",I14="",),"",I14/G14))</f>
        <v/>
      </c>
      <c r="K14" s="12" t="str">
        <f t="shared" ref="K14:K58" si="10">IF($F14="","",IF($F14="軽油","㎞/ℓ",IF($F14="ガソリン","㎞/ℓ",IF($F14="LPG","㎞/ℓ",IF($F14="CNG","㎞/N㎥",IF($F14="電気","㎞/kWh",""))))))</f>
        <v/>
      </c>
      <c r="L14" s="13" t="str">
        <f t="shared" si="5"/>
        <v xml:space="preserve"> </v>
      </c>
      <c r="M14" s="46" t="str">
        <f>IF($F14=" "," ",IF($F14="軽油","t-CO₂/kℓ",IF($F14="ガソリン","t-CO₂/kℓ",IF($F14="LPG","t-CO₂/ｋℓ",IF($F14="CNG","t-CO₂/1000N㎥",IF($F14="電気","t-CO₂/kWh"," "))))))</f>
        <v xml:space="preserve"> </v>
      </c>
      <c r="N14" s="14" t="str">
        <f t="shared" si="6"/>
        <v/>
      </c>
      <c r="O14" s="15" t="str">
        <f t="shared" si="8"/>
        <v/>
      </c>
    </row>
    <row r="15" spans="1:15" ht="20.100000000000001" customHeight="1" x14ac:dyDescent="0.4">
      <c r="A15" s="8">
        <v>7</v>
      </c>
      <c r="B15" s="55"/>
      <c r="C15" s="56"/>
      <c r="D15" s="47"/>
      <c r="E15" s="48"/>
      <c r="F15" s="49"/>
      <c r="G15" s="9" t="str">
        <f t="shared" si="3"/>
        <v/>
      </c>
      <c r="H15" s="10" t="str">
        <f t="shared" si="4"/>
        <v/>
      </c>
      <c r="I15" s="11" t="str">
        <f t="shared" si="0"/>
        <v/>
      </c>
      <c r="J15" s="42" t="str">
        <f t="shared" si="9"/>
        <v/>
      </c>
      <c r="K15" s="12" t="str">
        <f t="shared" si="10"/>
        <v/>
      </c>
      <c r="L15" s="13" t="str">
        <f t="shared" si="5"/>
        <v xml:space="preserve"> </v>
      </c>
      <c r="M15" s="46" t="str">
        <f>IF($F15=" "," ",IF($F15="軽油","t-CO₂/kℓ",IF($F15="ガソリン","t-CO₂/kℓ",IF($F15="LPG","t-CO₂/ｋℓ",IF($F15="CNG","t-CO₂/1000N㎥",IF($F15="電気","t-CO₂/kWh"," "))))))</f>
        <v xml:space="preserve"> </v>
      </c>
      <c r="N15" s="14" t="str">
        <f t="shared" si="6"/>
        <v/>
      </c>
      <c r="O15" s="15" t="str">
        <f t="shared" si="8"/>
        <v/>
      </c>
    </row>
    <row r="16" spans="1:15" ht="20.100000000000001" customHeight="1" x14ac:dyDescent="0.4">
      <c r="A16" s="8">
        <v>8</v>
      </c>
      <c r="B16" s="55"/>
      <c r="C16" s="56"/>
      <c r="D16" s="47"/>
      <c r="E16" s="48"/>
      <c r="F16" s="49"/>
      <c r="G16" s="9" t="str">
        <f t="shared" si="3"/>
        <v/>
      </c>
      <c r="H16" s="10" t="str">
        <f t="shared" si="4"/>
        <v/>
      </c>
      <c r="I16" s="11" t="str">
        <f t="shared" si="0"/>
        <v/>
      </c>
      <c r="J16" s="42" t="str">
        <f t="shared" si="9"/>
        <v/>
      </c>
      <c r="K16" s="12" t="str">
        <f t="shared" si="10"/>
        <v/>
      </c>
      <c r="L16" s="13" t="str">
        <f t="shared" si="5"/>
        <v xml:space="preserve"> </v>
      </c>
      <c r="M16" s="46" t="str">
        <f>IF($F16=" "," ",IF($F16="軽油","t-CO₂/kℓ",IF($F16="ガソリン","t-CO₂/kℓ",IF($F16="LPG","t-CO₂/ｋℓ",IF($F16="CNG","t-CO₂/1000N㎥",IF($F16="電気","t-CO₂/kWh"," "))))))</f>
        <v xml:space="preserve"> </v>
      </c>
      <c r="N16" s="14" t="str">
        <f t="shared" si="6"/>
        <v/>
      </c>
      <c r="O16" s="15" t="str">
        <f t="shared" si="8"/>
        <v/>
      </c>
    </row>
    <row r="17" spans="1:15" ht="20.100000000000001" customHeight="1" x14ac:dyDescent="0.4">
      <c r="A17" s="8">
        <v>9</v>
      </c>
      <c r="B17" s="55"/>
      <c r="C17" s="56"/>
      <c r="D17" s="47"/>
      <c r="E17" s="48"/>
      <c r="F17" s="49"/>
      <c r="G17" s="9" t="str">
        <f t="shared" si="3"/>
        <v/>
      </c>
      <c r="H17" s="10" t="str">
        <f t="shared" si="4"/>
        <v/>
      </c>
      <c r="I17" s="11" t="str">
        <f t="shared" si="0"/>
        <v/>
      </c>
      <c r="J17" s="42" t="str">
        <f t="shared" si="9"/>
        <v/>
      </c>
      <c r="K17" s="12" t="str">
        <f t="shared" si="10"/>
        <v/>
      </c>
      <c r="L17" s="13" t="str">
        <f t="shared" si="5"/>
        <v xml:space="preserve"> </v>
      </c>
      <c r="M17" s="46" t="str">
        <f>IF($F17=" "," ",IF($F17="軽油","t-CO₂/kℓ",IF($F17="ガソリン","t-CO₂/kℓ",IF($F17="LPG","t-CO₂/ｋℓ",IF($F17="CNG","t-CO₂/1000N㎥",IF($F17="電気","t-CO₂/kWh"," "))))))</f>
        <v xml:space="preserve"> </v>
      </c>
      <c r="N17" s="14" t="str">
        <f t="shared" si="6"/>
        <v/>
      </c>
      <c r="O17" s="15" t="str">
        <f t="shared" si="8"/>
        <v/>
      </c>
    </row>
    <row r="18" spans="1:15" ht="20.100000000000001" customHeight="1" x14ac:dyDescent="0.4">
      <c r="A18" s="8">
        <v>10</v>
      </c>
      <c r="B18" s="55"/>
      <c r="C18" s="56"/>
      <c r="D18" s="47"/>
      <c r="E18" s="48"/>
      <c r="F18" s="49"/>
      <c r="G18" s="9" t="str">
        <f t="shared" si="3"/>
        <v/>
      </c>
      <c r="H18" s="10" t="str">
        <f t="shared" si="4"/>
        <v/>
      </c>
      <c r="I18" s="11" t="str">
        <f t="shared" si="0"/>
        <v/>
      </c>
      <c r="J18" s="42" t="str">
        <f t="shared" si="9"/>
        <v/>
      </c>
      <c r="K18" s="12" t="str">
        <f t="shared" si="10"/>
        <v/>
      </c>
      <c r="L18" s="13" t="str">
        <f t="shared" si="5"/>
        <v xml:space="preserve"> </v>
      </c>
      <c r="M18" s="46" t="str">
        <f>IF($F18=" "," ",IF($F18="軽油","t-CO₂/kℓ",IF($F18="ガソリン","t-CO₂/kℓ",IF($F18="LPG","t-CO₂/ｋℓ",IF($F18="CNG","t-CO₂/1000N㎥",IF($F18="電気","t-CO₂/kWh"," "))))))</f>
        <v xml:space="preserve"> </v>
      </c>
      <c r="N18" s="14" t="str">
        <f t="shared" si="6"/>
        <v/>
      </c>
      <c r="O18" s="15" t="str">
        <f t="shared" si="8"/>
        <v/>
      </c>
    </row>
    <row r="19" spans="1:15" ht="20.100000000000001" customHeight="1" x14ac:dyDescent="0.4">
      <c r="A19" s="8">
        <v>11</v>
      </c>
      <c r="B19" s="55"/>
      <c r="C19" s="56"/>
      <c r="D19" s="47"/>
      <c r="E19" s="48"/>
      <c r="F19" s="49"/>
      <c r="G19" s="9" t="str">
        <f t="shared" si="3"/>
        <v/>
      </c>
      <c r="H19" s="10" t="str">
        <f t="shared" si="4"/>
        <v/>
      </c>
      <c r="I19" s="11" t="str">
        <f t="shared" si="0"/>
        <v/>
      </c>
      <c r="J19" s="42" t="str">
        <f t="shared" si="9"/>
        <v/>
      </c>
      <c r="K19" s="12" t="str">
        <f t="shared" si="10"/>
        <v/>
      </c>
      <c r="L19" s="13" t="str">
        <f t="shared" si="5"/>
        <v xml:space="preserve"> </v>
      </c>
      <c r="M19" s="46" t="str">
        <f>IF($F19=" "," ",IF($F19="軽油","t-CO₂/kℓ",IF($F19="ガソリン","t-CO₂/kℓ",IF($F19="LPG","t-CO₂/ｋℓ",IF($F19="CNG","t-CO₂/1000N㎥",IF($F19="電気","t-CO₂/kWh"," "))))))</f>
        <v xml:space="preserve"> </v>
      </c>
      <c r="N19" s="14" t="str">
        <f t="shared" si="6"/>
        <v/>
      </c>
      <c r="O19" s="15" t="str">
        <f t="shared" si="8"/>
        <v/>
      </c>
    </row>
    <row r="20" spans="1:15" ht="20.100000000000001" customHeight="1" x14ac:dyDescent="0.4">
      <c r="A20" s="8">
        <v>12</v>
      </c>
      <c r="B20" s="55"/>
      <c r="C20" s="56"/>
      <c r="D20" s="47"/>
      <c r="E20" s="48"/>
      <c r="F20" s="49"/>
      <c r="G20" s="9" t="str">
        <f t="shared" si="3"/>
        <v/>
      </c>
      <c r="H20" s="10" t="str">
        <f t="shared" si="4"/>
        <v/>
      </c>
      <c r="I20" s="11" t="str">
        <f t="shared" si="0"/>
        <v/>
      </c>
      <c r="J20" s="42" t="str">
        <f t="shared" si="9"/>
        <v/>
      </c>
      <c r="K20" s="12" t="str">
        <f t="shared" si="10"/>
        <v/>
      </c>
      <c r="L20" s="13" t="str">
        <f t="shared" si="5"/>
        <v xml:space="preserve"> </v>
      </c>
      <c r="M20" s="46" t="str">
        <f>IF($F20=" "," ",IF($F20="軽油","t-CO₂/kℓ",IF($F20="ガソリン","t-CO₂/kℓ",IF($F20="LPG","t-CO₂/ｋℓ",IF($F20="CNG","t-CO₂/1000N㎥",IF($F20="電気","t-CO₂/kWh"," "))))))</f>
        <v xml:space="preserve"> </v>
      </c>
      <c r="N20" s="14" t="str">
        <f t="shared" si="6"/>
        <v/>
      </c>
      <c r="O20" s="15" t="str">
        <f t="shared" si="8"/>
        <v/>
      </c>
    </row>
    <row r="21" spans="1:15" ht="20.100000000000001" customHeight="1" x14ac:dyDescent="0.4">
      <c r="A21" s="8">
        <v>13</v>
      </c>
      <c r="B21" s="55"/>
      <c r="C21" s="56"/>
      <c r="D21" s="47"/>
      <c r="E21" s="48"/>
      <c r="F21" s="49"/>
      <c r="G21" s="9" t="str">
        <f t="shared" si="3"/>
        <v/>
      </c>
      <c r="H21" s="10" t="str">
        <f t="shared" si="4"/>
        <v/>
      </c>
      <c r="I21" s="11" t="str">
        <f t="shared" si="0"/>
        <v/>
      </c>
      <c r="J21" s="42" t="str">
        <f t="shared" si="9"/>
        <v/>
      </c>
      <c r="K21" s="12" t="str">
        <f t="shared" si="10"/>
        <v/>
      </c>
      <c r="L21" s="13" t="str">
        <f t="shared" si="5"/>
        <v xml:space="preserve"> </v>
      </c>
      <c r="M21" s="46" t="str">
        <f>IF($F21=" "," ",IF($F21="軽油","t-CO₂/kℓ",IF($F21="ガソリン","t-CO₂/kℓ",IF($F21="LPG","t-CO₂/ｋℓ",IF($F21="CNG","t-CO₂/1000N㎥",IF($F21="電気","t-CO₂/kWh"," "))))))</f>
        <v xml:space="preserve"> </v>
      </c>
      <c r="N21" s="14" t="str">
        <f t="shared" si="6"/>
        <v/>
      </c>
      <c r="O21" s="15" t="str">
        <f t="shared" si="8"/>
        <v/>
      </c>
    </row>
    <row r="22" spans="1:15" ht="20.100000000000001" customHeight="1" x14ac:dyDescent="0.4">
      <c r="A22" s="8">
        <v>14</v>
      </c>
      <c r="B22" s="55"/>
      <c r="C22" s="56"/>
      <c r="D22" s="47"/>
      <c r="E22" s="48"/>
      <c r="F22" s="49"/>
      <c r="G22" s="9" t="str">
        <f t="shared" si="3"/>
        <v/>
      </c>
      <c r="H22" s="10" t="str">
        <f t="shared" si="4"/>
        <v/>
      </c>
      <c r="I22" s="11" t="str">
        <f t="shared" si="0"/>
        <v/>
      </c>
      <c r="J22" s="42" t="str">
        <f t="shared" si="9"/>
        <v/>
      </c>
      <c r="K22" s="12" t="str">
        <f t="shared" si="10"/>
        <v/>
      </c>
      <c r="L22" s="13" t="str">
        <f t="shared" si="5"/>
        <v xml:space="preserve"> </v>
      </c>
      <c r="M22" s="46" t="str">
        <f>IF($F22=" "," ",IF($F22="軽油","t-CO₂/kℓ",IF($F22="ガソリン","t-CO₂/kℓ",IF($F22="LPG","t-CO₂/ｋℓ",IF($F22="CNG","t-CO₂/1000N㎥",IF($F22="電気","t-CO₂/kWh"," "))))))</f>
        <v xml:space="preserve"> </v>
      </c>
      <c r="N22" s="14" t="str">
        <f t="shared" si="6"/>
        <v/>
      </c>
      <c r="O22" s="15" t="str">
        <f t="shared" si="8"/>
        <v/>
      </c>
    </row>
    <row r="23" spans="1:15" ht="20.100000000000001" customHeight="1" x14ac:dyDescent="0.4">
      <c r="A23" s="8">
        <v>15</v>
      </c>
      <c r="B23" s="55"/>
      <c r="C23" s="56"/>
      <c r="D23" s="47"/>
      <c r="E23" s="48"/>
      <c r="F23" s="49"/>
      <c r="G23" s="9" t="str">
        <f t="shared" si="3"/>
        <v/>
      </c>
      <c r="H23" s="10" t="str">
        <f t="shared" si="4"/>
        <v/>
      </c>
      <c r="I23" s="11" t="str">
        <f t="shared" si="0"/>
        <v/>
      </c>
      <c r="J23" s="42" t="str">
        <f t="shared" si="9"/>
        <v/>
      </c>
      <c r="K23" s="12" t="str">
        <f t="shared" si="10"/>
        <v/>
      </c>
      <c r="L23" s="13" t="str">
        <f t="shared" si="5"/>
        <v xml:space="preserve"> </v>
      </c>
      <c r="M23" s="46" t="str">
        <f>IF($F23=" "," ",IF($F23="軽油","t-CO₂/kℓ",IF($F23="ガソリン","t-CO₂/kℓ",IF($F23="LPG","t-CO₂/ｋℓ",IF($F23="CNG","t-CO₂/1000N㎥",IF($F23="電気","t-CO₂/kWh"," "))))))</f>
        <v xml:space="preserve"> </v>
      </c>
      <c r="N23" s="14" t="str">
        <f t="shared" si="6"/>
        <v/>
      </c>
      <c r="O23" s="15" t="str">
        <f t="shared" si="8"/>
        <v/>
      </c>
    </row>
    <row r="24" spans="1:15" ht="20.100000000000001" customHeight="1" x14ac:dyDescent="0.4">
      <c r="A24" s="8">
        <v>16</v>
      </c>
      <c r="B24" s="55"/>
      <c r="C24" s="56"/>
      <c r="D24" s="47"/>
      <c r="E24" s="48"/>
      <c r="F24" s="49"/>
      <c r="G24" s="9" t="str">
        <f t="shared" si="3"/>
        <v/>
      </c>
      <c r="H24" s="10" t="str">
        <f t="shared" si="4"/>
        <v/>
      </c>
      <c r="I24" s="11" t="str">
        <f t="shared" si="0"/>
        <v/>
      </c>
      <c r="J24" s="42" t="str">
        <f t="shared" si="9"/>
        <v/>
      </c>
      <c r="K24" s="12" t="str">
        <f t="shared" si="10"/>
        <v/>
      </c>
      <c r="L24" s="13" t="str">
        <f t="shared" si="5"/>
        <v xml:space="preserve"> </v>
      </c>
      <c r="M24" s="46" t="str">
        <f>IF($F24=" "," ",IF($F24="軽油","t-CO₂/kℓ",IF($F24="ガソリン","t-CO₂/kℓ",IF($F24="LPG","t-CO₂/ｋℓ",IF($F24="CNG","t-CO₂/1000N㎥",IF($F24="電気","t-CO₂/kWh"," "))))))</f>
        <v xml:space="preserve"> </v>
      </c>
      <c r="N24" s="14" t="str">
        <f t="shared" si="6"/>
        <v/>
      </c>
      <c r="O24" s="15" t="str">
        <f t="shared" si="8"/>
        <v/>
      </c>
    </row>
    <row r="25" spans="1:15" ht="20.100000000000001" customHeight="1" x14ac:dyDescent="0.4">
      <c r="A25" s="8">
        <v>17</v>
      </c>
      <c r="B25" s="55"/>
      <c r="C25" s="56"/>
      <c r="D25" s="47"/>
      <c r="E25" s="48"/>
      <c r="F25" s="49"/>
      <c r="G25" s="9" t="str">
        <f t="shared" si="3"/>
        <v/>
      </c>
      <c r="H25" s="10" t="str">
        <f t="shared" si="4"/>
        <v/>
      </c>
      <c r="I25" s="11" t="str">
        <f t="shared" si="0"/>
        <v/>
      </c>
      <c r="J25" s="42" t="str">
        <f t="shared" si="9"/>
        <v/>
      </c>
      <c r="K25" s="12" t="str">
        <f t="shared" si="10"/>
        <v/>
      </c>
      <c r="L25" s="13" t="str">
        <f t="shared" si="5"/>
        <v xml:space="preserve"> </v>
      </c>
      <c r="M25" s="46" t="str">
        <f>IF($F25=" "," ",IF($F25="軽油","t-CO₂/kℓ",IF($F25="ガソリン","t-CO₂/kℓ",IF($F25="LPG","t-CO₂/ｋℓ",IF($F25="CNG","t-CO₂/1000N㎥",IF($F25="電気","t-CO₂/kWh"," "))))))</f>
        <v xml:space="preserve"> </v>
      </c>
      <c r="N25" s="14" t="str">
        <f t="shared" si="6"/>
        <v/>
      </c>
      <c r="O25" s="15" t="str">
        <f t="shared" si="8"/>
        <v/>
      </c>
    </row>
    <row r="26" spans="1:15" ht="20.100000000000001" customHeight="1" x14ac:dyDescent="0.4">
      <c r="A26" s="8">
        <v>18</v>
      </c>
      <c r="B26" s="55"/>
      <c r="C26" s="56"/>
      <c r="D26" s="47"/>
      <c r="E26" s="48"/>
      <c r="F26" s="49"/>
      <c r="G26" s="9" t="str">
        <f t="shared" si="3"/>
        <v/>
      </c>
      <c r="H26" s="10" t="str">
        <f t="shared" si="4"/>
        <v/>
      </c>
      <c r="I26" s="11" t="str">
        <f t="shared" si="0"/>
        <v/>
      </c>
      <c r="J26" s="42" t="str">
        <f t="shared" si="9"/>
        <v/>
      </c>
      <c r="K26" s="12" t="str">
        <f t="shared" si="10"/>
        <v/>
      </c>
      <c r="L26" s="13" t="str">
        <f t="shared" si="5"/>
        <v xml:space="preserve"> </v>
      </c>
      <c r="M26" s="46" t="str">
        <f>IF($F26=" "," ",IF($F26="軽油","t-CO₂/kℓ",IF($F26="ガソリン","t-CO₂/kℓ",IF($F26="LPG","t-CO₂/ｋℓ",IF($F26="CNG","t-CO₂/1000N㎥",IF($F26="電気","t-CO₂/kWh"," "))))))</f>
        <v xml:space="preserve"> </v>
      </c>
      <c r="N26" s="14" t="str">
        <f t="shared" si="6"/>
        <v/>
      </c>
      <c r="O26" s="15" t="str">
        <f t="shared" si="8"/>
        <v/>
      </c>
    </row>
    <row r="27" spans="1:15" ht="20.100000000000001" customHeight="1" x14ac:dyDescent="0.4">
      <c r="A27" s="8">
        <v>19</v>
      </c>
      <c r="B27" s="55"/>
      <c r="C27" s="56"/>
      <c r="D27" s="47"/>
      <c r="E27" s="48"/>
      <c r="F27" s="49"/>
      <c r="G27" s="9" t="str">
        <f t="shared" si="3"/>
        <v/>
      </c>
      <c r="H27" s="10" t="str">
        <f t="shared" si="4"/>
        <v/>
      </c>
      <c r="I27" s="11" t="str">
        <f t="shared" si="0"/>
        <v/>
      </c>
      <c r="J27" s="42" t="str">
        <f t="shared" si="9"/>
        <v/>
      </c>
      <c r="K27" s="12" t="str">
        <f t="shared" si="10"/>
        <v/>
      </c>
      <c r="L27" s="13" t="str">
        <f t="shared" si="5"/>
        <v xml:space="preserve"> </v>
      </c>
      <c r="M27" s="46" t="str">
        <f>IF($F27=" "," ",IF($F27="軽油","t-CO₂/kℓ",IF($F27="ガソリン","t-CO₂/kℓ",IF($F27="LPG","t-CO₂/ｋℓ",IF($F27="CNG","t-CO₂/1000N㎥",IF($F27="電気","t-CO₂/kWh"," "))))))</f>
        <v xml:space="preserve"> </v>
      </c>
      <c r="N27" s="14" t="str">
        <f t="shared" si="6"/>
        <v/>
      </c>
      <c r="O27" s="15" t="str">
        <f t="shared" si="8"/>
        <v/>
      </c>
    </row>
    <row r="28" spans="1:15" ht="20.100000000000001" customHeight="1" x14ac:dyDescent="0.4">
      <c r="A28" s="8">
        <v>20</v>
      </c>
      <c r="B28" s="55"/>
      <c r="C28" s="56"/>
      <c r="D28" s="47"/>
      <c r="E28" s="48"/>
      <c r="F28" s="49"/>
      <c r="G28" s="9" t="str">
        <f t="shared" si="3"/>
        <v/>
      </c>
      <c r="H28" s="10" t="str">
        <f t="shared" si="4"/>
        <v/>
      </c>
      <c r="I28" s="11" t="str">
        <f t="shared" si="0"/>
        <v/>
      </c>
      <c r="J28" s="42" t="str">
        <f t="shared" si="9"/>
        <v/>
      </c>
      <c r="K28" s="12" t="str">
        <f t="shared" si="10"/>
        <v/>
      </c>
      <c r="L28" s="13" t="str">
        <f t="shared" si="5"/>
        <v xml:space="preserve"> </v>
      </c>
      <c r="M28" s="46" t="str">
        <f>IF($F28=" "," ",IF($F28="軽油","t-CO₂/kℓ",IF($F28="ガソリン","t-CO₂/kℓ",IF($F28="LPG","t-CO₂/ｋℓ",IF($F28="CNG","t-CO₂/1000N㎥",IF($F28="電気","t-CO₂/kWh"," "))))))</f>
        <v xml:space="preserve"> </v>
      </c>
      <c r="N28" s="14" t="str">
        <f t="shared" si="6"/>
        <v/>
      </c>
      <c r="O28" s="15" t="str">
        <f t="shared" si="8"/>
        <v/>
      </c>
    </row>
    <row r="29" spans="1:15" ht="20.100000000000001" customHeight="1" x14ac:dyDescent="0.4">
      <c r="A29" s="8">
        <v>21</v>
      </c>
      <c r="B29" s="55"/>
      <c r="C29" s="56"/>
      <c r="D29" s="47"/>
      <c r="E29" s="48"/>
      <c r="F29" s="49"/>
      <c r="G29" s="9" t="str">
        <f t="shared" si="3"/>
        <v/>
      </c>
      <c r="H29" s="10" t="str">
        <f t="shared" si="4"/>
        <v/>
      </c>
      <c r="I29" s="11" t="str">
        <f t="shared" si="0"/>
        <v/>
      </c>
      <c r="J29" s="42" t="str">
        <f t="shared" si="9"/>
        <v/>
      </c>
      <c r="K29" s="12" t="str">
        <f t="shared" si="10"/>
        <v/>
      </c>
      <c r="L29" s="13" t="str">
        <f t="shared" si="5"/>
        <v xml:space="preserve"> </v>
      </c>
      <c r="M29" s="46" t="str">
        <f>IF($F29=" "," ",IF($F29="軽油","t-CO₂/kℓ",IF($F29="ガソリン","t-CO₂/kℓ",IF($F29="LPG","t-CO₂/ｋℓ",IF($F29="CNG","t-CO₂/1000N㎥",IF($F29="電気","t-CO₂/kWh"," "))))))</f>
        <v xml:space="preserve"> </v>
      </c>
      <c r="N29" s="14" t="str">
        <f t="shared" si="6"/>
        <v/>
      </c>
      <c r="O29" s="15" t="str">
        <f t="shared" si="8"/>
        <v/>
      </c>
    </row>
    <row r="30" spans="1:15" ht="20.100000000000001" customHeight="1" x14ac:dyDescent="0.4">
      <c r="A30" s="8">
        <v>22</v>
      </c>
      <c r="B30" s="55"/>
      <c r="C30" s="56"/>
      <c r="D30" s="47"/>
      <c r="E30" s="48"/>
      <c r="F30" s="49"/>
      <c r="G30" s="9" t="str">
        <f t="shared" si="3"/>
        <v/>
      </c>
      <c r="H30" s="10" t="str">
        <f t="shared" si="4"/>
        <v/>
      </c>
      <c r="I30" s="11" t="str">
        <f t="shared" si="0"/>
        <v/>
      </c>
      <c r="J30" s="42" t="str">
        <f t="shared" si="9"/>
        <v/>
      </c>
      <c r="K30" s="12" t="str">
        <f t="shared" si="10"/>
        <v/>
      </c>
      <c r="L30" s="13" t="str">
        <f t="shared" si="5"/>
        <v xml:space="preserve"> </v>
      </c>
      <c r="M30" s="46" t="str">
        <f>IF($F30=" "," ",IF($F30="軽油","t-CO₂/kℓ",IF($F30="ガソリン","t-CO₂/kℓ",IF($F30="LPG","t-CO₂/ｋℓ",IF($F30="CNG","t-CO₂/1000N㎥",IF($F30="電気","t-CO₂/kWh"," "))))))</f>
        <v xml:space="preserve"> </v>
      </c>
      <c r="N30" s="14" t="str">
        <f t="shared" si="6"/>
        <v/>
      </c>
      <c r="O30" s="15" t="str">
        <f t="shared" si="8"/>
        <v/>
      </c>
    </row>
    <row r="31" spans="1:15" ht="20.100000000000001" customHeight="1" x14ac:dyDescent="0.4">
      <c r="A31" s="8">
        <v>23</v>
      </c>
      <c r="B31" s="55"/>
      <c r="C31" s="56"/>
      <c r="D31" s="47"/>
      <c r="E31" s="48"/>
      <c r="F31" s="49"/>
      <c r="G31" s="9" t="str">
        <f t="shared" si="3"/>
        <v/>
      </c>
      <c r="H31" s="10" t="str">
        <f t="shared" si="4"/>
        <v/>
      </c>
      <c r="I31" s="11" t="str">
        <f t="shared" si="0"/>
        <v/>
      </c>
      <c r="J31" s="42" t="str">
        <f t="shared" si="9"/>
        <v/>
      </c>
      <c r="K31" s="12" t="str">
        <f t="shared" si="10"/>
        <v/>
      </c>
      <c r="L31" s="13" t="str">
        <f t="shared" si="5"/>
        <v xml:space="preserve"> </v>
      </c>
      <c r="M31" s="46" t="str">
        <f>IF($F31=" "," ",IF($F31="軽油","t-CO₂/kℓ",IF($F31="ガソリン","t-CO₂/kℓ",IF($F31="LPG","t-CO₂/ｋℓ",IF($F31="CNG","t-CO₂/1000N㎥",IF($F31="電気","t-CO₂/kWh"," "))))))</f>
        <v xml:space="preserve"> </v>
      </c>
      <c r="N31" s="14" t="str">
        <f t="shared" si="6"/>
        <v/>
      </c>
      <c r="O31" s="15" t="str">
        <f t="shared" si="8"/>
        <v/>
      </c>
    </row>
    <row r="32" spans="1:15" ht="20.100000000000001" customHeight="1" x14ac:dyDescent="0.4">
      <c r="A32" s="8">
        <v>24</v>
      </c>
      <c r="B32" s="55"/>
      <c r="C32" s="56"/>
      <c r="D32" s="47"/>
      <c r="E32" s="48"/>
      <c r="F32" s="49"/>
      <c r="G32" s="9" t="str">
        <f t="shared" si="3"/>
        <v/>
      </c>
      <c r="H32" s="10" t="str">
        <f t="shared" si="4"/>
        <v/>
      </c>
      <c r="I32" s="11" t="str">
        <f t="shared" si="0"/>
        <v/>
      </c>
      <c r="J32" s="42" t="str">
        <f t="shared" si="9"/>
        <v/>
      </c>
      <c r="K32" s="12" t="str">
        <f t="shared" si="10"/>
        <v/>
      </c>
      <c r="L32" s="13" t="str">
        <f t="shared" si="5"/>
        <v xml:space="preserve"> </v>
      </c>
      <c r="M32" s="46" t="str">
        <f>IF($F32=" "," ",IF($F32="軽油","t-CO₂/kℓ",IF($F32="ガソリン","t-CO₂/kℓ",IF($F32="LPG","t-CO₂/ｋℓ",IF($F32="CNG","t-CO₂/1000N㎥",IF($F32="電気","t-CO₂/kWh"," "))))))</f>
        <v xml:space="preserve"> </v>
      </c>
      <c r="N32" s="14" t="str">
        <f t="shared" si="6"/>
        <v/>
      </c>
      <c r="O32" s="15" t="str">
        <f t="shared" si="8"/>
        <v/>
      </c>
    </row>
    <row r="33" spans="1:15" ht="20.100000000000001" customHeight="1" x14ac:dyDescent="0.4">
      <c r="A33" s="8">
        <v>25</v>
      </c>
      <c r="B33" s="55"/>
      <c r="C33" s="56"/>
      <c r="D33" s="47"/>
      <c r="E33" s="48"/>
      <c r="F33" s="49"/>
      <c r="G33" s="9" t="str">
        <f>O89</f>
        <v/>
      </c>
      <c r="H33" s="10" t="str">
        <f t="shared" si="4"/>
        <v/>
      </c>
      <c r="I33" s="11" t="str">
        <f t="shared" si="0"/>
        <v/>
      </c>
      <c r="J33" s="42" t="str">
        <f t="shared" si="9"/>
        <v/>
      </c>
      <c r="K33" s="12" t="str">
        <f t="shared" si="10"/>
        <v/>
      </c>
      <c r="L33" s="13" t="str">
        <f t="shared" si="5"/>
        <v xml:space="preserve"> </v>
      </c>
      <c r="M33" s="46" t="str">
        <f>IF($F33=" "," ",IF($F33="軽油","t-CO₂/kℓ",IF($F33="ガソリン","t-CO₂/kℓ",IF($F33="LPG","t-CO₂/ｋℓ",IF($F33="CNG","t-CO₂/1000N㎥",IF($F33="電気","t-CO₂/kWh"," "))))))</f>
        <v xml:space="preserve"> </v>
      </c>
      <c r="N33" s="14" t="str">
        <f t="shared" si="6"/>
        <v/>
      </c>
      <c r="O33" s="15" t="str">
        <f t="shared" si="8"/>
        <v/>
      </c>
    </row>
    <row r="34" spans="1:15" ht="20.100000000000001" customHeight="1" x14ac:dyDescent="0.4">
      <c r="A34" s="8">
        <v>26</v>
      </c>
      <c r="B34" s="55"/>
      <c r="C34" s="56"/>
      <c r="D34" s="47"/>
      <c r="E34" s="48"/>
      <c r="F34" s="49"/>
      <c r="G34" s="9" t="str">
        <f t="shared" si="3"/>
        <v/>
      </c>
      <c r="H34" s="10" t="str">
        <f t="shared" si="4"/>
        <v/>
      </c>
      <c r="I34" s="11" t="str">
        <f t="shared" si="0"/>
        <v/>
      </c>
      <c r="J34" s="42" t="str">
        <f t="shared" si="9"/>
        <v/>
      </c>
      <c r="K34" s="12" t="str">
        <f t="shared" si="10"/>
        <v/>
      </c>
      <c r="L34" s="13" t="str">
        <f t="shared" si="5"/>
        <v xml:space="preserve"> </v>
      </c>
      <c r="M34" s="46" t="str">
        <f>IF($F34=" "," ",IF($F34="軽油","t-CO₂/kℓ",IF($F34="ガソリン","t-CO₂/kℓ",IF($F34="LPG","t-CO₂/ｋℓ",IF($F34="CNG","t-CO₂/1000N㎥",IF($F34="電気","t-CO₂/kWh"," "))))))</f>
        <v xml:space="preserve"> </v>
      </c>
      <c r="N34" s="14" t="str">
        <f t="shared" si="6"/>
        <v/>
      </c>
      <c r="O34" s="15" t="str">
        <f t="shared" si="8"/>
        <v/>
      </c>
    </row>
    <row r="35" spans="1:15" ht="20.100000000000001" customHeight="1" x14ac:dyDescent="0.4">
      <c r="A35" s="8">
        <v>27</v>
      </c>
      <c r="B35" s="55"/>
      <c r="C35" s="56"/>
      <c r="D35" s="47"/>
      <c r="E35" s="48"/>
      <c r="F35" s="49"/>
      <c r="G35" s="9" t="str">
        <f t="shared" si="3"/>
        <v/>
      </c>
      <c r="H35" s="10" t="str">
        <f t="shared" si="4"/>
        <v/>
      </c>
      <c r="I35" s="11" t="str">
        <f t="shared" si="0"/>
        <v/>
      </c>
      <c r="J35" s="42" t="str">
        <f t="shared" si="9"/>
        <v/>
      </c>
      <c r="K35" s="12" t="str">
        <f t="shared" si="10"/>
        <v/>
      </c>
      <c r="L35" s="13" t="str">
        <f t="shared" si="5"/>
        <v xml:space="preserve"> </v>
      </c>
      <c r="M35" s="46" t="str">
        <f>IF($F35=" "," ",IF($F35="軽油","t-CO₂/kℓ",IF($F35="ガソリン","t-CO₂/kℓ",IF($F35="LPG","t-CO₂/ｋℓ",IF($F35="CNG","t-CO₂/1000N㎥",IF($F35="電気","t-CO₂/kWh"," "))))))</f>
        <v xml:space="preserve"> </v>
      </c>
      <c r="N35" s="14" t="str">
        <f t="shared" si="6"/>
        <v/>
      </c>
      <c r="O35" s="15" t="str">
        <f t="shared" si="8"/>
        <v/>
      </c>
    </row>
    <row r="36" spans="1:15" ht="20.100000000000001" customHeight="1" x14ac:dyDescent="0.4">
      <c r="A36" s="8">
        <v>28</v>
      </c>
      <c r="B36" s="55"/>
      <c r="C36" s="56"/>
      <c r="D36" s="47"/>
      <c r="E36" s="48"/>
      <c r="F36" s="49"/>
      <c r="G36" s="9" t="str">
        <f t="shared" si="3"/>
        <v/>
      </c>
      <c r="H36" s="10" t="str">
        <f t="shared" si="4"/>
        <v/>
      </c>
      <c r="I36" s="11" t="str">
        <f t="shared" si="0"/>
        <v/>
      </c>
      <c r="J36" s="42" t="str">
        <f t="shared" si="9"/>
        <v/>
      </c>
      <c r="K36" s="12" t="str">
        <f t="shared" si="10"/>
        <v/>
      </c>
      <c r="L36" s="13" t="str">
        <f t="shared" si="5"/>
        <v xml:space="preserve"> </v>
      </c>
      <c r="M36" s="46" t="str">
        <f>IF($F36=" "," ",IF($F36="軽油","t-CO₂/kℓ",IF($F36="ガソリン","t-CO₂/kℓ",IF($F36="LPG","t-CO₂/ｋℓ",IF($F36="CNG","t-CO₂/1000N㎥",IF($F36="電気","t-CO₂/kWh"," "))))))</f>
        <v xml:space="preserve"> </v>
      </c>
      <c r="N36" s="14" t="str">
        <f t="shared" si="6"/>
        <v/>
      </c>
      <c r="O36" s="15" t="str">
        <f t="shared" si="8"/>
        <v/>
      </c>
    </row>
    <row r="37" spans="1:15" ht="20.100000000000001" customHeight="1" x14ac:dyDescent="0.4">
      <c r="A37" s="8">
        <v>29</v>
      </c>
      <c r="B37" s="55"/>
      <c r="C37" s="56"/>
      <c r="D37" s="47"/>
      <c r="E37" s="48"/>
      <c r="F37" s="49"/>
      <c r="G37" s="9" t="str">
        <f t="shared" si="3"/>
        <v/>
      </c>
      <c r="H37" s="10" t="str">
        <f t="shared" si="4"/>
        <v/>
      </c>
      <c r="I37" s="11" t="str">
        <f t="shared" si="0"/>
        <v/>
      </c>
      <c r="J37" s="42" t="str">
        <f t="shared" si="9"/>
        <v/>
      </c>
      <c r="K37" s="12" t="str">
        <f t="shared" si="10"/>
        <v/>
      </c>
      <c r="L37" s="13" t="str">
        <f t="shared" si="5"/>
        <v xml:space="preserve"> </v>
      </c>
      <c r="M37" s="46" t="str">
        <f>IF($F37=" "," ",IF($F37="軽油","t-CO₂/kℓ",IF($F37="ガソリン","t-CO₂/kℓ",IF($F37="LPG","t-CO₂/ｋℓ",IF($F37="CNG","t-CO₂/1000N㎥",IF($F37="電気","t-CO₂/kWh"," "))))))</f>
        <v xml:space="preserve"> </v>
      </c>
      <c r="N37" s="14" t="str">
        <f t="shared" si="6"/>
        <v/>
      </c>
      <c r="O37" s="15" t="str">
        <f t="shared" si="8"/>
        <v/>
      </c>
    </row>
    <row r="38" spans="1:15" ht="20.100000000000001" customHeight="1" x14ac:dyDescent="0.4">
      <c r="A38" s="8">
        <v>30</v>
      </c>
      <c r="B38" s="55"/>
      <c r="C38" s="56"/>
      <c r="D38" s="47"/>
      <c r="E38" s="48"/>
      <c r="F38" s="49"/>
      <c r="G38" s="9" t="str">
        <f t="shared" si="3"/>
        <v/>
      </c>
      <c r="H38" s="10" t="str">
        <f t="shared" si="4"/>
        <v/>
      </c>
      <c r="I38" s="11" t="str">
        <f t="shared" si="0"/>
        <v/>
      </c>
      <c r="J38" s="42" t="str">
        <f t="shared" si="9"/>
        <v/>
      </c>
      <c r="K38" s="12" t="str">
        <f t="shared" si="10"/>
        <v/>
      </c>
      <c r="L38" s="13" t="str">
        <f t="shared" si="5"/>
        <v xml:space="preserve"> </v>
      </c>
      <c r="M38" s="46" t="str">
        <f>IF($F38=" "," ",IF($F38="軽油","t-CO₂/kℓ",IF($F38="ガソリン","t-CO₂/kℓ",IF($F38="LPG","t-CO₂/ｋℓ",IF($F38="CNG","t-CO₂/1000N㎥",IF($F38="電気","t-CO₂/kWh"," "))))))</f>
        <v xml:space="preserve"> </v>
      </c>
      <c r="N38" s="14" t="str">
        <f t="shared" si="6"/>
        <v/>
      </c>
      <c r="O38" s="15" t="str">
        <f t="shared" si="8"/>
        <v/>
      </c>
    </row>
    <row r="39" spans="1:15" ht="20.100000000000001" customHeight="1" x14ac:dyDescent="0.4">
      <c r="A39" s="8">
        <v>31</v>
      </c>
      <c r="B39" s="55"/>
      <c r="C39" s="56"/>
      <c r="D39" s="47"/>
      <c r="E39" s="48"/>
      <c r="F39" s="49"/>
      <c r="G39" s="9" t="str">
        <f t="shared" si="3"/>
        <v/>
      </c>
      <c r="H39" s="10" t="str">
        <f t="shared" si="4"/>
        <v/>
      </c>
      <c r="I39" s="11" t="str">
        <f t="shared" si="0"/>
        <v/>
      </c>
      <c r="J39" s="42" t="str">
        <f t="shared" si="9"/>
        <v/>
      </c>
      <c r="K39" s="12" t="str">
        <f t="shared" si="10"/>
        <v/>
      </c>
      <c r="L39" s="13" t="str">
        <f t="shared" si="5"/>
        <v xml:space="preserve"> </v>
      </c>
      <c r="M39" s="46" t="str">
        <f>IF($F39=" "," ",IF($F39="軽油","t-CO₂/kℓ",IF($F39="ガソリン","t-CO₂/kℓ",IF($F39="LPG","t-CO₂/ｋℓ",IF($F39="CNG","t-CO₂/1000N㎥",IF($F39="電気","t-CO₂/kWh"," "))))))</f>
        <v xml:space="preserve"> </v>
      </c>
      <c r="N39" s="14" t="str">
        <f t="shared" si="6"/>
        <v/>
      </c>
      <c r="O39" s="15" t="str">
        <f t="shared" si="8"/>
        <v/>
      </c>
    </row>
    <row r="40" spans="1:15" ht="20.100000000000001" customHeight="1" x14ac:dyDescent="0.4">
      <c r="A40" s="8">
        <v>32</v>
      </c>
      <c r="B40" s="55"/>
      <c r="C40" s="56"/>
      <c r="D40" s="47"/>
      <c r="E40" s="48"/>
      <c r="F40" s="49"/>
      <c r="G40" s="9" t="str">
        <f t="shared" si="3"/>
        <v/>
      </c>
      <c r="H40" s="10" t="str">
        <f t="shared" si="4"/>
        <v/>
      </c>
      <c r="I40" s="11" t="str">
        <f t="shared" si="0"/>
        <v/>
      </c>
      <c r="J40" s="42" t="str">
        <f t="shared" si="9"/>
        <v/>
      </c>
      <c r="K40" s="12" t="str">
        <f t="shared" si="10"/>
        <v/>
      </c>
      <c r="L40" s="13" t="str">
        <f t="shared" si="5"/>
        <v xml:space="preserve"> </v>
      </c>
      <c r="M40" s="46" t="str">
        <f>IF($F40=" "," ",IF($F40="軽油","t-CO₂/kℓ",IF($F40="ガソリン","t-CO₂/kℓ",IF($F40="LPG","t-CO₂/ｋℓ",IF($F40="CNG","t-CO₂/1000N㎥",IF($F40="電気","t-CO₂/kWh"," "))))))</f>
        <v xml:space="preserve"> </v>
      </c>
      <c r="N40" s="14" t="str">
        <f t="shared" si="6"/>
        <v/>
      </c>
      <c r="O40" s="15" t="str">
        <f t="shared" si="8"/>
        <v/>
      </c>
    </row>
    <row r="41" spans="1:15" ht="20.100000000000001" customHeight="1" x14ac:dyDescent="0.4">
      <c r="A41" s="8">
        <v>33</v>
      </c>
      <c r="B41" s="55"/>
      <c r="C41" s="56"/>
      <c r="D41" s="47"/>
      <c r="E41" s="48"/>
      <c r="F41" s="49"/>
      <c r="G41" s="9" t="str">
        <f t="shared" si="3"/>
        <v/>
      </c>
      <c r="H41" s="10" t="str">
        <f t="shared" si="4"/>
        <v/>
      </c>
      <c r="I41" s="11" t="str">
        <f t="shared" si="0"/>
        <v/>
      </c>
      <c r="J41" s="42" t="str">
        <f t="shared" si="9"/>
        <v/>
      </c>
      <c r="K41" s="12" t="str">
        <f t="shared" si="10"/>
        <v/>
      </c>
      <c r="L41" s="13" t="str">
        <f t="shared" si="5"/>
        <v xml:space="preserve"> </v>
      </c>
      <c r="M41" s="46" t="str">
        <f>IF($F41=" "," ",IF($F41="軽油","t-CO₂/kℓ",IF($F41="ガソリン","t-CO₂/kℓ",IF($F41="LPG","t-CO₂/ｋℓ",IF($F41="CNG","t-CO₂/1000N㎥",IF($F41="電気","t-CO₂/kWh"," "))))))</f>
        <v xml:space="preserve"> </v>
      </c>
      <c r="N41" s="14" t="str">
        <f t="shared" si="6"/>
        <v/>
      </c>
      <c r="O41" s="15" t="str">
        <f t="shared" si="8"/>
        <v/>
      </c>
    </row>
    <row r="42" spans="1:15" ht="20.100000000000001" customHeight="1" x14ac:dyDescent="0.4">
      <c r="A42" s="8">
        <v>34</v>
      </c>
      <c r="B42" s="55"/>
      <c r="C42" s="56"/>
      <c r="D42" s="47"/>
      <c r="E42" s="48"/>
      <c r="F42" s="49"/>
      <c r="G42" s="9" t="str">
        <f t="shared" si="3"/>
        <v/>
      </c>
      <c r="H42" s="10" t="str">
        <f t="shared" si="4"/>
        <v/>
      </c>
      <c r="I42" s="11" t="str">
        <f t="shared" si="0"/>
        <v/>
      </c>
      <c r="J42" s="42" t="str">
        <f t="shared" si="9"/>
        <v/>
      </c>
      <c r="K42" s="12" t="str">
        <f t="shared" si="10"/>
        <v/>
      </c>
      <c r="L42" s="13" t="str">
        <f t="shared" si="5"/>
        <v xml:space="preserve"> </v>
      </c>
      <c r="M42" s="46" t="str">
        <f>IF($F42=" "," ",IF($F42="軽油","t-CO₂/kℓ",IF($F42="ガソリン","t-CO₂/kℓ",IF($F42="LPG","t-CO₂/ｋℓ",IF($F42="CNG","t-CO₂/1000N㎥",IF($F42="電気","t-CO₂/kWh"," "))))))</f>
        <v xml:space="preserve"> </v>
      </c>
      <c r="N42" s="14" t="str">
        <f t="shared" si="6"/>
        <v/>
      </c>
      <c r="O42" s="15" t="str">
        <f t="shared" si="8"/>
        <v/>
      </c>
    </row>
    <row r="43" spans="1:15" ht="20.100000000000001" customHeight="1" x14ac:dyDescent="0.4">
      <c r="A43" s="8">
        <v>35</v>
      </c>
      <c r="B43" s="55"/>
      <c r="C43" s="56"/>
      <c r="D43" s="47"/>
      <c r="E43" s="48"/>
      <c r="F43" s="49"/>
      <c r="G43" s="9" t="str">
        <f t="shared" si="3"/>
        <v/>
      </c>
      <c r="H43" s="10" t="str">
        <f t="shared" si="4"/>
        <v/>
      </c>
      <c r="I43" s="11" t="str">
        <f t="shared" si="0"/>
        <v/>
      </c>
      <c r="J43" s="42" t="str">
        <f t="shared" si="9"/>
        <v/>
      </c>
      <c r="K43" s="12" t="str">
        <f t="shared" si="10"/>
        <v/>
      </c>
      <c r="L43" s="13" t="str">
        <f t="shared" si="5"/>
        <v xml:space="preserve"> </v>
      </c>
      <c r="M43" s="46" t="str">
        <f>IF($F43=" "," ",IF($F43="軽油","t-CO₂/kℓ",IF($F43="ガソリン","t-CO₂/kℓ",IF($F43="LPG","t-CO₂/ｋℓ",IF($F43="CNG","t-CO₂/1000N㎥",IF($F43="電気","t-CO₂/kWh"," "))))))</f>
        <v xml:space="preserve"> </v>
      </c>
      <c r="N43" s="14" t="str">
        <f t="shared" si="6"/>
        <v/>
      </c>
      <c r="O43" s="15" t="str">
        <f t="shared" si="8"/>
        <v/>
      </c>
    </row>
    <row r="44" spans="1:15" ht="20.100000000000001" customHeight="1" x14ac:dyDescent="0.4">
      <c r="A44" s="8">
        <v>36</v>
      </c>
      <c r="B44" s="55"/>
      <c r="C44" s="56"/>
      <c r="D44" s="47"/>
      <c r="E44" s="48"/>
      <c r="F44" s="49"/>
      <c r="G44" s="9" t="str">
        <f t="shared" si="3"/>
        <v/>
      </c>
      <c r="H44" s="10" t="str">
        <f t="shared" si="4"/>
        <v/>
      </c>
      <c r="I44" s="11" t="str">
        <f t="shared" si="0"/>
        <v/>
      </c>
      <c r="J44" s="42" t="str">
        <f t="shared" si="9"/>
        <v/>
      </c>
      <c r="K44" s="12" t="str">
        <f t="shared" si="10"/>
        <v/>
      </c>
      <c r="L44" s="13" t="str">
        <f t="shared" si="5"/>
        <v xml:space="preserve"> </v>
      </c>
      <c r="M44" s="46" t="str">
        <f>IF($F44=" "," ",IF($F44="軽油","t-CO₂/kℓ",IF($F44="ガソリン","t-CO₂/kℓ",IF($F44="LPG","t-CO₂/ｋℓ",IF($F44="CNG","t-CO₂/1000N㎥",IF($F44="電気","t-CO₂/kWh"," "))))))</f>
        <v xml:space="preserve"> </v>
      </c>
      <c r="N44" s="14" t="str">
        <f t="shared" si="6"/>
        <v/>
      </c>
      <c r="O44" s="15" t="str">
        <f t="shared" si="8"/>
        <v/>
      </c>
    </row>
    <row r="45" spans="1:15" ht="20.100000000000001" customHeight="1" x14ac:dyDescent="0.4">
      <c r="A45" s="8">
        <v>37</v>
      </c>
      <c r="B45" s="55"/>
      <c r="C45" s="56"/>
      <c r="D45" s="47"/>
      <c r="E45" s="48"/>
      <c r="F45" s="49"/>
      <c r="G45" s="9" t="str">
        <f t="shared" si="3"/>
        <v/>
      </c>
      <c r="H45" s="10" t="str">
        <f t="shared" si="4"/>
        <v/>
      </c>
      <c r="I45" s="11" t="str">
        <f t="shared" si="0"/>
        <v/>
      </c>
      <c r="J45" s="42" t="str">
        <f t="shared" si="9"/>
        <v/>
      </c>
      <c r="K45" s="12" t="str">
        <f t="shared" si="10"/>
        <v/>
      </c>
      <c r="L45" s="13" t="str">
        <f t="shared" si="5"/>
        <v xml:space="preserve"> </v>
      </c>
      <c r="M45" s="46" t="str">
        <f>IF($F45=" "," ",IF($F45="軽油","t-CO₂/kℓ",IF($F45="ガソリン","t-CO₂/kℓ",IF($F45="LPG","t-CO₂/ｋℓ",IF($F45="CNG","t-CO₂/1000N㎥",IF($F45="電気","t-CO₂/kWh"," "))))))</f>
        <v xml:space="preserve"> </v>
      </c>
      <c r="N45" s="14" t="str">
        <f t="shared" si="6"/>
        <v/>
      </c>
      <c r="O45" s="15" t="str">
        <f t="shared" si="8"/>
        <v/>
      </c>
    </row>
    <row r="46" spans="1:15" ht="20.100000000000001" customHeight="1" x14ac:dyDescent="0.4">
      <c r="A46" s="8">
        <v>38</v>
      </c>
      <c r="B46" s="55"/>
      <c r="C46" s="56"/>
      <c r="D46" s="47"/>
      <c r="E46" s="48"/>
      <c r="F46" s="49"/>
      <c r="G46" s="9" t="str">
        <f t="shared" si="3"/>
        <v/>
      </c>
      <c r="H46" s="10" t="str">
        <f t="shared" si="4"/>
        <v/>
      </c>
      <c r="I46" s="11" t="str">
        <f t="shared" si="0"/>
        <v/>
      </c>
      <c r="J46" s="42" t="str">
        <f t="shared" si="9"/>
        <v/>
      </c>
      <c r="K46" s="12" t="str">
        <f t="shared" si="10"/>
        <v/>
      </c>
      <c r="L46" s="13" t="str">
        <f t="shared" si="5"/>
        <v xml:space="preserve"> </v>
      </c>
      <c r="M46" s="46" t="str">
        <f>IF($F46=" "," ",IF($F46="軽油","t-CO₂/kℓ",IF($F46="ガソリン","t-CO₂/kℓ",IF($F46="LPG","t-CO₂/ｋℓ",IF($F46="CNG","t-CO₂/1000N㎥",IF($F46="電気","t-CO₂/kWh"," "))))))</f>
        <v xml:space="preserve"> </v>
      </c>
      <c r="N46" s="14" t="str">
        <f t="shared" si="6"/>
        <v/>
      </c>
      <c r="O46" s="15" t="str">
        <f t="shared" si="8"/>
        <v/>
      </c>
    </row>
    <row r="47" spans="1:15" ht="20.100000000000001" customHeight="1" x14ac:dyDescent="0.4">
      <c r="A47" s="8">
        <v>39</v>
      </c>
      <c r="B47" s="55"/>
      <c r="C47" s="56"/>
      <c r="D47" s="47"/>
      <c r="E47" s="48"/>
      <c r="F47" s="49"/>
      <c r="G47" s="9" t="str">
        <f t="shared" si="3"/>
        <v/>
      </c>
      <c r="H47" s="10" t="str">
        <f t="shared" si="4"/>
        <v/>
      </c>
      <c r="I47" s="11" t="str">
        <f t="shared" si="0"/>
        <v/>
      </c>
      <c r="J47" s="42" t="str">
        <f t="shared" si="9"/>
        <v/>
      </c>
      <c r="K47" s="12" t="str">
        <f t="shared" si="10"/>
        <v/>
      </c>
      <c r="L47" s="13" t="str">
        <f t="shared" si="5"/>
        <v xml:space="preserve"> </v>
      </c>
      <c r="M47" s="46" t="str">
        <f>IF($F47=" "," ",IF($F47="軽油","t-CO₂/kℓ",IF($F47="ガソリン","t-CO₂/kℓ",IF($F47="LPG","t-CO₂/ｋℓ",IF($F47="CNG","t-CO₂/1000N㎥",IF($F47="電気","t-CO₂/kWh"," "))))))</f>
        <v xml:space="preserve"> </v>
      </c>
      <c r="N47" s="14" t="str">
        <f t="shared" si="6"/>
        <v/>
      </c>
      <c r="O47" s="15" t="str">
        <f t="shared" si="8"/>
        <v/>
      </c>
    </row>
    <row r="48" spans="1:15" ht="20.100000000000001" customHeight="1" x14ac:dyDescent="0.4">
      <c r="A48" s="8">
        <v>40</v>
      </c>
      <c r="B48" s="55"/>
      <c r="C48" s="56"/>
      <c r="D48" s="47"/>
      <c r="E48" s="48"/>
      <c r="F48" s="49"/>
      <c r="G48" s="9" t="str">
        <f t="shared" si="3"/>
        <v/>
      </c>
      <c r="H48" s="10" t="str">
        <f t="shared" si="4"/>
        <v/>
      </c>
      <c r="I48" s="11" t="str">
        <f t="shared" si="0"/>
        <v/>
      </c>
      <c r="J48" s="42" t="str">
        <f t="shared" si="9"/>
        <v/>
      </c>
      <c r="K48" s="12" t="str">
        <f t="shared" si="10"/>
        <v/>
      </c>
      <c r="L48" s="13" t="str">
        <f t="shared" si="5"/>
        <v xml:space="preserve"> </v>
      </c>
      <c r="M48" s="46" t="str">
        <f>IF($F48=" "," ",IF($F48="軽油","t-CO₂/kℓ",IF($F48="ガソリン","t-CO₂/kℓ",IF($F48="LPG","t-CO₂/ｋℓ",IF($F48="CNG","t-CO₂/1000N㎥",IF($F48="電気","t-CO₂/kWh"," "))))))</f>
        <v xml:space="preserve"> </v>
      </c>
      <c r="N48" s="14" t="str">
        <f t="shared" si="6"/>
        <v/>
      </c>
      <c r="O48" s="15" t="str">
        <f t="shared" si="8"/>
        <v/>
      </c>
    </row>
    <row r="49" spans="1:15" ht="20.100000000000001" customHeight="1" x14ac:dyDescent="0.4">
      <c r="A49" s="8">
        <v>41</v>
      </c>
      <c r="B49" s="55"/>
      <c r="C49" s="56"/>
      <c r="D49" s="47"/>
      <c r="E49" s="48"/>
      <c r="F49" s="49"/>
      <c r="G49" s="9" t="str">
        <f t="shared" si="3"/>
        <v/>
      </c>
      <c r="H49" s="10" t="str">
        <f t="shared" si="4"/>
        <v/>
      </c>
      <c r="I49" s="11" t="str">
        <f t="shared" si="0"/>
        <v/>
      </c>
      <c r="J49" s="42" t="str">
        <f t="shared" si="9"/>
        <v/>
      </c>
      <c r="K49" s="12" t="str">
        <f t="shared" si="10"/>
        <v/>
      </c>
      <c r="L49" s="13" t="str">
        <f t="shared" si="5"/>
        <v xml:space="preserve"> </v>
      </c>
      <c r="M49" s="46" t="str">
        <f>IF($F49=" "," ",IF($F49="軽油","t-CO₂/kℓ",IF($F49="ガソリン","t-CO₂/kℓ",IF($F49="LPG","t-CO₂/ｋℓ",IF($F49="CNG","t-CO₂/1000N㎥",IF($F49="電気","t-CO₂/kWh"," "))))))</f>
        <v xml:space="preserve"> </v>
      </c>
      <c r="N49" s="14" t="str">
        <f t="shared" si="6"/>
        <v/>
      </c>
      <c r="O49" s="15" t="str">
        <f t="shared" si="8"/>
        <v/>
      </c>
    </row>
    <row r="50" spans="1:15" ht="20.100000000000001" customHeight="1" x14ac:dyDescent="0.4">
      <c r="A50" s="8">
        <v>42</v>
      </c>
      <c r="B50" s="55"/>
      <c r="C50" s="56"/>
      <c r="D50" s="47"/>
      <c r="E50" s="48"/>
      <c r="F50" s="49"/>
      <c r="G50" s="9" t="str">
        <f t="shared" si="3"/>
        <v/>
      </c>
      <c r="H50" s="10" t="str">
        <f t="shared" si="4"/>
        <v/>
      </c>
      <c r="I50" s="11" t="str">
        <f t="shared" si="0"/>
        <v/>
      </c>
      <c r="J50" s="42" t="str">
        <f t="shared" si="9"/>
        <v/>
      </c>
      <c r="K50" s="12" t="str">
        <f t="shared" si="10"/>
        <v/>
      </c>
      <c r="L50" s="13" t="str">
        <f t="shared" si="5"/>
        <v xml:space="preserve"> </v>
      </c>
      <c r="M50" s="46" t="str">
        <f>IF($F50=" "," ",IF($F50="軽油","t-CO₂/kℓ",IF($F50="ガソリン","t-CO₂/kℓ",IF($F50="LPG","t-CO₂/ｋℓ",IF($F50="CNG","t-CO₂/1000N㎥",IF($F50="電気","t-CO₂/kWh"," "))))))</f>
        <v xml:space="preserve"> </v>
      </c>
      <c r="N50" s="14" t="str">
        <f t="shared" si="6"/>
        <v/>
      </c>
      <c r="O50" s="15" t="str">
        <f t="shared" si="8"/>
        <v/>
      </c>
    </row>
    <row r="51" spans="1:15" ht="20.100000000000001" customHeight="1" x14ac:dyDescent="0.4">
      <c r="A51" s="8">
        <v>43</v>
      </c>
      <c r="B51" s="55"/>
      <c r="C51" s="56"/>
      <c r="D51" s="47"/>
      <c r="E51" s="48"/>
      <c r="F51" s="49"/>
      <c r="G51" s="9" t="str">
        <f t="shared" si="3"/>
        <v/>
      </c>
      <c r="H51" s="10" t="str">
        <f t="shared" si="4"/>
        <v/>
      </c>
      <c r="I51" s="11" t="str">
        <f t="shared" si="0"/>
        <v/>
      </c>
      <c r="J51" s="42" t="str">
        <f t="shared" si="9"/>
        <v/>
      </c>
      <c r="K51" s="12" t="str">
        <f t="shared" si="10"/>
        <v/>
      </c>
      <c r="L51" s="13" t="str">
        <f t="shared" si="5"/>
        <v xml:space="preserve"> </v>
      </c>
      <c r="M51" s="46" t="str">
        <f>IF($F51=" "," ",IF($F51="軽油","t-CO₂/kℓ",IF($F51="ガソリン","t-CO₂/kℓ",IF($F51="LPG","t-CO₂/ｋℓ",IF($F51="CNG","t-CO₂/1000N㎥",IF($F51="電気","t-CO₂/kWh"," "))))))</f>
        <v xml:space="preserve"> </v>
      </c>
      <c r="N51" s="14" t="str">
        <f t="shared" si="6"/>
        <v/>
      </c>
      <c r="O51" s="15" t="str">
        <f t="shared" si="8"/>
        <v/>
      </c>
    </row>
    <row r="52" spans="1:15" ht="20.100000000000001" customHeight="1" x14ac:dyDescent="0.4">
      <c r="A52" s="8">
        <v>44</v>
      </c>
      <c r="B52" s="55"/>
      <c r="C52" s="56"/>
      <c r="D52" s="47"/>
      <c r="E52" s="48"/>
      <c r="F52" s="49"/>
      <c r="G52" s="9" t="str">
        <f t="shared" si="3"/>
        <v/>
      </c>
      <c r="H52" s="10" t="str">
        <f t="shared" si="4"/>
        <v/>
      </c>
      <c r="I52" s="11" t="str">
        <f t="shared" si="0"/>
        <v/>
      </c>
      <c r="J52" s="42" t="str">
        <f t="shared" si="9"/>
        <v/>
      </c>
      <c r="K52" s="12" t="str">
        <f t="shared" si="10"/>
        <v/>
      </c>
      <c r="L52" s="13" t="str">
        <f t="shared" si="5"/>
        <v xml:space="preserve"> </v>
      </c>
      <c r="M52" s="46" t="str">
        <f>IF($F52=" "," ",IF($F52="軽油","t-CO₂/kℓ",IF($F52="ガソリン","t-CO₂/kℓ",IF($F52="LPG","t-CO₂/ｋℓ",IF($F52="CNG","t-CO₂/1000N㎥",IF($F52="電気","t-CO₂/kWh"," "))))))</f>
        <v xml:space="preserve"> </v>
      </c>
      <c r="N52" s="14" t="str">
        <f t="shared" si="6"/>
        <v/>
      </c>
      <c r="O52" s="15" t="str">
        <f t="shared" si="8"/>
        <v/>
      </c>
    </row>
    <row r="53" spans="1:15" ht="20.100000000000001" customHeight="1" x14ac:dyDescent="0.4">
      <c r="A53" s="8">
        <v>45</v>
      </c>
      <c r="B53" s="55"/>
      <c r="C53" s="56"/>
      <c r="D53" s="47"/>
      <c r="E53" s="48"/>
      <c r="F53" s="49"/>
      <c r="G53" s="9" t="str">
        <f t="shared" si="3"/>
        <v/>
      </c>
      <c r="H53" s="10" t="str">
        <f t="shared" si="4"/>
        <v/>
      </c>
      <c r="I53" s="11" t="str">
        <f t="shared" si="0"/>
        <v/>
      </c>
      <c r="J53" s="42" t="str">
        <f t="shared" si="9"/>
        <v/>
      </c>
      <c r="K53" s="12" t="str">
        <f t="shared" si="10"/>
        <v/>
      </c>
      <c r="L53" s="13" t="str">
        <f t="shared" si="5"/>
        <v xml:space="preserve"> </v>
      </c>
      <c r="M53" s="46" t="str">
        <f>IF($F53=" "," ",IF($F53="軽油","t-CO₂/kℓ",IF($F53="ガソリン","t-CO₂/kℓ",IF($F53="LPG","t-CO₂/ｋℓ",IF($F53="CNG","t-CO₂/1000N㎥",IF($F53="電気","t-CO₂/kWh"," "))))))</f>
        <v xml:space="preserve"> </v>
      </c>
      <c r="N53" s="14" t="str">
        <f t="shared" si="6"/>
        <v/>
      </c>
      <c r="O53" s="15" t="str">
        <f t="shared" si="8"/>
        <v/>
      </c>
    </row>
    <row r="54" spans="1:15" ht="20.100000000000001" customHeight="1" x14ac:dyDescent="0.4">
      <c r="A54" s="8">
        <v>46</v>
      </c>
      <c r="B54" s="55"/>
      <c r="C54" s="56"/>
      <c r="D54" s="47"/>
      <c r="E54" s="48"/>
      <c r="F54" s="49"/>
      <c r="G54" s="9" t="str">
        <f t="shared" si="3"/>
        <v/>
      </c>
      <c r="H54" s="10" t="str">
        <f t="shared" si="4"/>
        <v/>
      </c>
      <c r="I54" s="11" t="str">
        <f t="shared" si="0"/>
        <v/>
      </c>
      <c r="J54" s="42" t="str">
        <f t="shared" si="9"/>
        <v/>
      </c>
      <c r="K54" s="12" t="str">
        <f t="shared" si="10"/>
        <v/>
      </c>
      <c r="L54" s="13" t="str">
        <f t="shared" si="5"/>
        <v xml:space="preserve"> </v>
      </c>
      <c r="M54" s="46" t="str">
        <f>IF($F54=" "," ",IF($F54="軽油","t-CO₂/kℓ",IF($F54="ガソリン","t-CO₂/kℓ",IF($F54="LPG","t-CO₂/ｋℓ",IF($F54="CNG","t-CO₂/1000N㎥",IF($F54="電気","t-CO₂/kWh"," "))))))</f>
        <v xml:space="preserve"> </v>
      </c>
      <c r="N54" s="14" t="str">
        <f t="shared" si="6"/>
        <v/>
      </c>
      <c r="O54" s="15" t="str">
        <f t="shared" si="8"/>
        <v/>
      </c>
    </row>
    <row r="55" spans="1:15" ht="20.100000000000001" customHeight="1" x14ac:dyDescent="0.4">
      <c r="A55" s="8">
        <v>47</v>
      </c>
      <c r="B55" s="55"/>
      <c r="C55" s="56"/>
      <c r="D55" s="47"/>
      <c r="E55" s="48"/>
      <c r="F55" s="49"/>
      <c r="G55" s="9" t="str">
        <f t="shared" si="3"/>
        <v/>
      </c>
      <c r="H55" s="10" t="str">
        <f t="shared" si="4"/>
        <v/>
      </c>
      <c r="I55" s="11" t="str">
        <f t="shared" si="0"/>
        <v/>
      </c>
      <c r="J55" s="42" t="str">
        <f t="shared" si="9"/>
        <v/>
      </c>
      <c r="K55" s="12" t="str">
        <f t="shared" si="10"/>
        <v/>
      </c>
      <c r="L55" s="13" t="str">
        <f t="shared" si="5"/>
        <v xml:space="preserve"> </v>
      </c>
      <c r="M55" s="46" t="str">
        <f>IF($F55=" "," ",IF($F55="軽油","t-CO₂/kℓ",IF($F55="ガソリン","t-CO₂/kℓ",IF($F55="LPG","t-CO₂/ｋℓ",IF($F55="CNG","t-CO₂/1000N㎥",IF($F55="電気","t-CO₂/kWh"," "))))))</f>
        <v xml:space="preserve"> </v>
      </c>
      <c r="N55" s="14" t="str">
        <f t="shared" si="6"/>
        <v/>
      </c>
      <c r="O55" s="15" t="str">
        <f t="shared" si="8"/>
        <v/>
      </c>
    </row>
    <row r="56" spans="1:15" ht="20.100000000000001" customHeight="1" x14ac:dyDescent="0.4">
      <c r="A56" s="8">
        <v>48</v>
      </c>
      <c r="B56" s="55"/>
      <c r="C56" s="56"/>
      <c r="D56" s="47"/>
      <c r="E56" s="48"/>
      <c r="F56" s="49"/>
      <c r="G56" s="9" t="str">
        <f t="shared" si="3"/>
        <v/>
      </c>
      <c r="H56" s="10" t="str">
        <f t="shared" si="4"/>
        <v/>
      </c>
      <c r="I56" s="11" t="str">
        <f t="shared" si="0"/>
        <v/>
      </c>
      <c r="J56" s="42" t="str">
        <f t="shared" si="9"/>
        <v/>
      </c>
      <c r="K56" s="12" t="str">
        <f t="shared" si="10"/>
        <v/>
      </c>
      <c r="L56" s="13" t="str">
        <f t="shared" si="5"/>
        <v xml:space="preserve"> </v>
      </c>
      <c r="M56" s="46" t="str">
        <f>IF($F56=" "," ",IF($F56="軽油","t-CO₂/kℓ",IF($F56="ガソリン","t-CO₂/kℓ",IF($F56="LPG","t-CO₂/ｋℓ",IF($F56="CNG","t-CO₂/1000N㎥",IF($F56="電気","t-CO₂/kWh"," "))))))</f>
        <v xml:space="preserve"> </v>
      </c>
      <c r="N56" s="14" t="str">
        <f t="shared" si="6"/>
        <v/>
      </c>
      <c r="O56" s="15" t="str">
        <f t="shared" si="8"/>
        <v/>
      </c>
    </row>
    <row r="57" spans="1:15" ht="20.100000000000001" customHeight="1" x14ac:dyDescent="0.4">
      <c r="A57" s="8">
        <v>49</v>
      </c>
      <c r="B57" s="55"/>
      <c r="C57" s="56"/>
      <c r="D57" s="47"/>
      <c r="E57" s="48"/>
      <c r="F57" s="49"/>
      <c r="G57" s="9" t="str">
        <f t="shared" si="3"/>
        <v/>
      </c>
      <c r="H57" s="10" t="str">
        <f t="shared" si="4"/>
        <v/>
      </c>
      <c r="I57" s="11" t="str">
        <f t="shared" si="0"/>
        <v/>
      </c>
      <c r="J57" s="42" t="str">
        <f t="shared" si="9"/>
        <v/>
      </c>
      <c r="K57" s="12" t="str">
        <f t="shared" si="10"/>
        <v/>
      </c>
      <c r="L57" s="13" t="str">
        <f t="shared" si="5"/>
        <v xml:space="preserve"> </v>
      </c>
      <c r="M57" s="46" t="str">
        <f>IF($F57=" "," ",IF($F57="軽油","t-CO₂/kℓ",IF($F57="ガソリン","t-CO₂/kℓ",IF($F57="LPG","t-CO₂/ｋℓ",IF($F57="CNG","t-CO₂/1000N㎥",IF($F57="電気","t-CO₂/kWh"," "))))))</f>
        <v xml:space="preserve"> </v>
      </c>
      <c r="N57" s="14" t="str">
        <f t="shared" si="6"/>
        <v/>
      </c>
      <c r="O57" s="15" t="str">
        <f t="shared" si="8"/>
        <v/>
      </c>
    </row>
    <row r="58" spans="1:15" ht="20.100000000000001" customHeight="1" x14ac:dyDescent="0.4">
      <c r="A58" s="8">
        <v>50</v>
      </c>
      <c r="B58" s="55"/>
      <c r="C58" s="56"/>
      <c r="D58" s="47"/>
      <c r="E58" s="48"/>
      <c r="F58" s="49"/>
      <c r="G58" s="9" t="str">
        <f t="shared" si="3"/>
        <v/>
      </c>
      <c r="H58" s="10" t="str">
        <f t="shared" si="4"/>
        <v/>
      </c>
      <c r="I58" s="11" t="str">
        <f>IF(N167="","",N167)</f>
        <v/>
      </c>
      <c r="J58" s="42" t="str">
        <f t="shared" si="9"/>
        <v/>
      </c>
      <c r="K58" s="12" t="str">
        <f t="shared" si="10"/>
        <v/>
      </c>
      <c r="L58" s="13" t="str">
        <f>IF($F58=" "," ",IF($F58="軽油",2.62,IF($F58="ガソリン",2.29,IF($F58="LPG",1.67,IF($F58="CNG",1.96,IF($F58="電気",0," "))))))</f>
        <v xml:space="preserve"> </v>
      </c>
      <c r="M58" s="46" t="str">
        <f>IF($F58=" "," ",IF($F58="軽油","t-CO₂/kℓ",IF($F58="ガソリン","t-CO₂/kℓ",IF($F58="LPG","t-CO₂/ｋℓ",IF($F58="CNG","t-CO₂/1000N㎥",IF($F58="電気","t-CO₂/kWh"," "))))))</f>
        <v xml:space="preserve"> </v>
      </c>
      <c r="N58" s="14" t="str">
        <f t="shared" si="6"/>
        <v/>
      </c>
      <c r="O58" s="15" t="str">
        <f t="shared" si="8"/>
        <v/>
      </c>
    </row>
    <row r="59" spans="1:15" ht="20.100000000000001" customHeight="1" x14ac:dyDescent="0.4">
      <c r="A59" s="65" t="s">
        <v>3</v>
      </c>
      <c r="B59" s="69"/>
      <c r="C59" s="69"/>
      <c r="D59" s="69"/>
      <c r="E59" s="66"/>
      <c r="F59" s="16" t="s">
        <v>5</v>
      </c>
      <c r="G59" s="65" t="s">
        <v>5</v>
      </c>
      <c r="H59" s="66"/>
      <c r="I59" s="17" t="str">
        <f>IF(SUM(I9:I58)=0,"",SUM(I9:I58))</f>
        <v/>
      </c>
      <c r="J59" s="61" t="s">
        <v>4</v>
      </c>
      <c r="K59" s="62"/>
      <c r="L59" s="67" t="s">
        <v>4</v>
      </c>
      <c r="M59" s="68"/>
      <c r="N59" s="18" t="str">
        <f>IF(SUM(N9:N58)=0,"",SUM(N9:N58))</f>
        <v/>
      </c>
      <c r="O59" s="19" t="str">
        <f>IF(OR(I59="",N59="",),"",N59/I59)</f>
        <v/>
      </c>
    </row>
    <row r="60" spans="1:15" ht="15" customHeight="1" x14ac:dyDescent="0.4">
      <c r="A60" s="37" t="s">
        <v>22</v>
      </c>
      <c r="F60" s="20"/>
      <c r="G60" s="38"/>
      <c r="H60" s="38"/>
      <c r="I60" s="39"/>
      <c r="J60" s="40"/>
      <c r="K60" s="40"/>
      <c r="L60" s="21"/>
      <c r="M60" s="22"/>
      <c r="N60" s="22"/>
      <c r="O60" s="23"/>
    </row>
    <row r="61" spans="1:15" ht="15" customHeight="1" x14ac:dyDescent="0.4">
      <c r="A61" s="41" t="s">
        <v>24</v>
      </c>
      <c r="F61" s="20"/>
      <c r="G61" s="38"/>
      <c r="H61" s="38"/>
      <c r="I61" s="39"/>
      <c r="J61" s="40"/>
      <c r="K61" s="40"/>
      <c r="L61" s="21"/>
      <c r="M61" s="22"/>
      <c r="N61" s="22"/>
      <c r="O61" s="23"/>
    </row>
    <row r="62" spans="1:15" ht="13.5" customHeight="1" x14ac:dyDescent="0.4"/>
    <row r="63" spans="1:15" ht="20.100000000000001" customHeight="1" x14ac:dyDescent="0.4">
      <c r="A63" s="27" t="s">
        <v>6</v>
      </c>
      <c r="B63" s="27"/>
      <c r="C63" s="27"/>
      <c r="D63" s="27"/>
    </row>
    <row r="64" spans="1:15" ht="30" customHeight="1" x14ac:dyDescent="0.4">
      <c r="A64" s="3" t="s">
        <v>15</v>
      </c>
      <c r="B64" s="4" t="s">
        <v>1</v>
      </c>
      <c r="C64" s="36" t="str">
        <f>IF($N$7="","",$N$7)</f>
        <v/>
      </c>
      <c r="D64" s="36" t="str">
        <f>IF($N$7="","",DATE(YEAR($N$7),MONTH($N$7)+1,DAY($N$7)))</f>
        <v/>
      </c>
      <c r="E64" s="36" t="str">
        <f>IF($N$7="","",DATE(YEAR($N$7),MONTH($N$7)+2,DAY($N$7)))</f>
        <v/>
      </c>
      <c r="F64" s="36" t="str">
        <f>IF($N$7="","",DATE(YEAR($N$7),MONTH($N$7)+3,DAY($N$7)))</f>
        <v/>
      </c>
      <c r="G64" s="36" t="str">
        <f>IF($N$7="","",DATE(YEAR($N$7),MONTH($N$7)+4,DAY($N$7)))</f>
        <v/>
      </c>
      <c r="H64" s="36" t="str">
        <f>IF($N$7="","",DATE(YEAR($N$7),MONTH($N$7)+5,DAY($N$7)))</f>
        <v/>
      </c>
      <c r="I64" s="36" t="str">
        <f>IF($N$7="","",DATE(YEAR($N$7),MONTH($N$7)+6,DAY($N$7)))</f>
        <v/>
      </c>
      <c r="J64" s="36" t="str">
        <f>IF($N$7="","",DATE(YEAR($N$7),MONTH($N$7)+7,DAY($N$7)))</f>
        <v/>
      </c>
      <c r="K64" s="36" t="str">
        <f>IF($N$7="","",DATE(YEAR($N$7),MONTH($N$7)+8,DAY($N$7)))</f>
        <v/>
      </c>
      <c r="L64" s="36" t="str">
        <f>IF($N$7="","",DATE(YEAR($N$7),MONTH($N$7)+9,DAY($N$7)))</f>
        <v/>
      </c>
      <c r="M64" s="36" t="str">
        <f>IF($N$7="","",DATE(YEAR($N$7),MONTH($N$7)+10,DAY($N$7)))</f>
        <v/>
      </c>
      <c r="N64" s="36" t="str">
        <f>IF($N$7="","",DATE(YEAR($N$7),MONTH($N$7)+11,DAY($N$7)))</f>
        <v/>
      </c>
      <c r="O64" s="28" t="s">
        <v>10</v>
      </c>
    </row>
    <row r="65" spans="1:15" ht="20.100000000000001" customHeight="1" x14ac:dyDescent="0.4">
      <c r="A65" s="8">
        <v>1</v>
      </c>
      <c r="B65" s="29" t="str">
        <f t="shared" ref="B65:B96" si="11">IF($F9=" "," ",IF($F9="軽油","軽油(ℓ)",IF($F9="ガソリン","ガソリン(ℓ)",IF($F9="LPG","LPG(ℓ)",IF($F9="CNG","CNG(N㎥)",IF($F9="電気","電気(kWh)"," "))))))</f>
        <v xml:space="preserve"> 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30" t="str">
        <f>IF(B65="電気(kWh)","        －",IF(SUM(C65:N65)=0,"",SUM(C65:N65)))</f>
        <v/>
      </c>
    </row>
    <row r="66" spans="1:15" ht="20.100000000000001" customHeight="1" x14ac:dyDescent="0.4">
      <c r="A66" s="8">
        <v>2</v>
      </c>
      <c r="B66" s="31" t="str">
        <f t="shared" si="11"/>
        <v xml:space="preserve"> 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30" t="str">
        <f t="shared" ref="O66:O114" si="12">IF(B66="電気(kWh)","        －",IF(SUM(C66:N66)=0,"",SUM(C66:N66)))</f>
        <v/>
      </c>
    </row>
    <row r="67" spans="1:15" ht="20.100000000000001" customHeight="1" x14ac:dyDescent="0.4">
      <c r="A67" s="8">
        <v>3</v>
      </c>
      <c r="B67" s="31" t="str">
        <f t="shared" si="11"/>
        <v xml:space="preserve"> 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30" t="str">
        <f t="shared" si="12"/>
        <v/>
      </c>
    </row>
    <row r="68" spans="1:15" ht="20.100000000000001" customHeight="1" x14ac:dyDescent="0.4">
      <c r="A68" s="8">
        <v>4</v>
      </c>
      <c r="B68" s="31" t="str">
        <f t="shared" si="11"/>
        <v xml:space="preserve"> 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30" t="str">
        <f t="shared" si="12"/>
        <v/>
      </c>
    </row>
    <row r="69" spans="1:15" ht="20.100000000000001" customHeight="1" x14ac:dyDescent="0.4">
      <c r="A69" s="8">
        <v>5</v>
      </c>
      <c r="B69" s="31" t="str">
        <f t="shared" si="11"/>
        <v xml:space="preserve"> 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30" t="str">
        <f t="shared" si="12"/>
        <v/>
      </c>
    </row>
    <row r="70" spans="1:15" ht="20.100000000000001" customHeight="1" x14ac:dyDescent="0.4">
      <c r="A70" s="8">
        <v>6</v>
      </c>
      <c r="B70" s="31" t="str">
        <f t="shared" si="11"/>
        <v xml:space="preserve"> 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30" t="str">
        <f t="shared" si="12"/>
        <v/>
      </c>
    </row>
    <row r="71" spans="1:15" ht="20.100000000000001" customHeight="1" x14ac:dyDescent="0.4">
      <c r="A71" s="8">
        <v>7</v>
      </c>
      <c r="B71" s="31" t="str">
        <f t="shared" si="11"/>
        <v xml:space="preserve"> 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30" t="str">
        <f t="shared" si="12"/>
        <v/>
      </c>
    </row>
    <row r="72" spans="1:15" ht="20.100000000000001" customHeight="1" x14ac:dyDescent="0.4">
      <c r="A72" s="8">
        <v>8</v>
      </c>
      <c r="B72" s="31" t="str">
        <f t="shared" si="11"/>
        <v xml:space="preserve"> 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30" t="str">
        <f t="shared" si="12"/>
        <v/>
      </c>
    </row>
    <row r="73" spans="1:15" ht="20.100000000000001" customHeight="1" x14ac:dyDescent="0.4">
      <c r="A73" s="8">
        <v>9</v>
      </c>
      <c r="B73" s="31" t="str">
        <f t="shared" si="11"/>
        <v xml:space="preserve"> 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30" t="str">
        <f t="shared" si="12"/>
        <v/>
      </c>
    </row>
    <row r="74" spans="1:15" ht="20.100000000000001" customHeight="1" x14ac:dyDescent="0.4">
      <c r="A74" s="8">
        <v>10</v>
      </c>
      <c r="B74" s="32" t="str">
        <f t="shared" si="11"/>
        <v xml:space="preserve"> 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30" t="str">
        <f t="shared" si="12"/>
        <v/>
      </c>
    </row>
    <row r="75" spans="1:15" ht="20.100000000000001" customHeight="1" x14ac:dyDescent="0.4">
      <c r="A75" s="8">
        <v>11</v>
      </c>
      <c r="B75" s="32" t="str">
        <f t="shared" si="11"/>
        <v xml:space="preserve"> 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30" t="str">
        <f t="shared" si="12"/>
        <v/>
      </c>
    </row>
    <row r="76" spans="1:15" ht="20.100000000000001" customHeight="1" x14ac:dyDescent="0.4">
      <c r="A76" s="8">
        <v>12</v>
      </c>
      <c r="B76" s="32" t="str">
        <f t="shared" si="11"/>
        <v xml:space="preserve"> 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30" t="str">
        <f t="shared" si="12"/>
        <v/>
      </c>
    </row>
    <row r="77" spans="1:15" ht="20.100000000000001" customHeight="1" x14ac:dyDescent="0.4">
      <c r="A77" s="8">
        <v>13</v>
      </c>
      <c r="B77" s="32" t="str">
        <f t="shared" si="11"/>
        <v xml:space="preserve"> 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30" t="str">
        <f t="shared" si="12"/>
        <v/>
      </c>
    </row>
    <row r="78" spans="1:15" ht="20.100000000000001" customHeight="1" x14ac:dyDescent="0.4">
      <c r="A78" s="8">
        <v>14</v>
      </c>
      <c r="B78" s="32" t="str">
        <f t="shared" si="11"/>
        <v xml:space="preserve"> 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30" t="str">
        <f t="shared" si="12"/>
        <v/>
      </c>
    </row>
    <row r="79" spans="1:15" ht="20.100000000000001" customHeight="1" x14ac:dyDescent="0.4">
      <c r="A79" s="8">
        <v>15</v>
      </c>
      <c r="B79" s="32" t="str">
        <f t="shared" si="11"/>
        <v xml:space="preserve"> 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30" t="str">
        <f t="shared" si="12"/>
        <v/>
      </c>
    </row>
    <row r="80" spans="1:15" ht="20.100000000000001" customHeight="1" x14ac:dyDescent="0.4">
      <c r="A80" s="8">
        <v>16</v>
      </c>
      <c r="B80" s="32" t="str">
        <f t="shared" si="11"/>
        <v xml:space="preserve"> 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30" t="str">
        <f t="shared" si="12"/>
        <v/>
      </c>
    </row>
    <row r="81" spans="1:15" ht="20.100000000000001" customHeight="1" x14ac:dyDescent="0.4">
      <c r="A81" s="8">
        <v>17</v>
      </c>
      <c r="B81" s="32" t="str">
        <f t="shared" si="11"/>
        <v xml:space="preserve"> 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30" t="str">
        <f t="shared" si="12"/>
        <v/>
      </c>
    </row>
    <row r="82" spans="1:15" ht="20.100000000000001" customHeight="1" x14ac:dyDescent="0.4">
      <c r="A82" s="8">
        <v>18</v>
      </c>
      <c r="B82" s="32" t="str">
        <f t="shared" si="11"/>
        <v xml:space="preserve"> 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30" t="str">
        <f t="shared" si="12"/>
        <v/>
      </c>
    </row>
    <row r="83" spans="1:15" ht="20.100000000000001" customHeight="1" x14ac:dyDescent="0.4">
      <c r="A83" s="8">
        <v>19</v>
      </c>
      <c r="B83" s="32" t="str">
        <f t="shared" si="11"/>
        <v xml:space="preserve"> 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30" t="str">
        <f t="shared" si="12"/>
        <v/>
      </c>
    </row>
    <row r="84" spans="1:15" ht="20.100000000000001" customHeight="1" x14ac:dyDescent="0.4">
      <c r="A84" s="8">
        <v>20</v>
      </c>
      <c r="B84" s="32" t="str">
        <f t="shared" si="11"/>
        <v xml:space="preserve"> 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30" t="str">
        <f t="shared" si="12"/>
        <v/>
      </c>
    </row>
    <row r="85" spans="1:15" ht="20.100000000000001" customHeight="1" x14ac:dyDescent="0.4">
      <c r="A85" s="8">
        <v>21</v>
      </c>
      <c r="B85" s="32" t="str">
        <f t="shared" si="11"/>
        <v xml:space="preserve"> 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30" t="str">
        <f t="shared" si="12"/>
        <v/>
      </c>
    </row>
    <row r="86" spans="1:15" ht="20.100000000000001" customHeight="1" x14ac:dyDescent="0.4">
      <c r="A86" s="8">
        <v>22</v>
      </c>
      <c r="B86" s="32" t="str">
        <f t="shared" si="11"/>
        <v xml:space="preserve"> 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30" t="str">
        <f t="shared" si="12"/>
        <v/>
      </c>
    </row>
    <row r="87" spans="1:15" ht="20.100000000000001" customHeight="1" x14ac:dyDescent="0.4">
      <c r="A87" s="8">
        <v>23</v>
      </c>
      <c r="B87" s="32" t="str">
        <f t="shared" si="11"/>
        <v xml:space="preserve"> 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30" t="str">
        <f t="shared" si="12"/>
        <v/>
      </c>
    </row>
    <row r="88" spans="1:15" ht="20.100000000000001" customHeight="1" x14ac:dyDescent="0.4">
      <c r="A88" s="8">
        <v>24</v>
      </c>
      <c r="B88" s="32" t="str">
        <f t="shared" si="11"/>
        <v xml:space="preserve"> 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30" t="str">
        <f t="shared" si="12"/>
        <v/>
      </c>
    </row>
    <row r="89" spans="1:15" ht="20.100000000000001" customHeight="1" x14ac:dyDescent="0.4">
      <c r="A89" s="8">
        <v>25</v>
      </c>
      <c r="B89" s="32" t="str">
        <f t="shared" si="11"/>
        <v xml:space="preserve"> 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30" t="str">
        <f t="shared" si="12"/>
        <v/>
      </c>
    </row>
    <row r="90" spans="1:15" ht="20.100000000000001" customHeight="1" x14ac:dyDescent="0.4">
      <c r="A90" s="8">
        <v>26</v>
      </c>
      <c r="B90" s="32" t="str">
        <f t="shared" si="11"/>
        <v xml:space="preserve"> 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30" t="str">
        <f t="shared" si="12"/>
        <v/>
      </c>
    </row>
    <row r="91" spans="1:15" ht="20.100000000000001" customHeight="1" x14ac:dyDescent="0.4">
      <c r="A91" s="8">
        <v>27</v>
      </c>
      <c r="B91" s="32" t="str">
        <f t="shared" si="11"/>
        <v xml:space="preserve"> 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30" t="str">
        <f t="shared" si="12"/>
        <v/>
      </c>
    </row>
    <row r="92" spans="1:15" ht="20.100000000000001" customHeight="1" x14ac:dyDescent="0.4">
      <c r="A92" s="8">
        <v>28</v>
      </c>
      <c r="B92" s="32" t="str">
        <f t="shared" si="11"/>
        <v xml:space="preserve"> 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30" t="str">
        <f t="shared" si="12"/>
        <v/>
      </c>
    </row>
    <row r="93" spans="1:15" ht="20.100000000000001" customHeight="1" x14ac:dyDescent="0.4">
      <c r="A93" s="8">
        <v>29</v>
      </c>
      <c r="B93" s="32" t="str">
        <f t="shared" si="11"/>
        <v xml:space="preserve"> 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30" t="str">
        <f t="shared" si="12"/>
        <v/>
      </c>
    </row>
    <row r="94" spans="1:15" ht="20.100000000000001" customHeight="1" x14ac:dyDescent="0.4">
      <c r="A94" s="8">
        <v>30</v>
      </c>
      <c r="B94" s="32" t="str">
        <f t="shared" si="11"/>
        <v xml:space="preserve"> 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30" t="str">
        <f t="shared" si="12"/>
        <v/>
      </c>
    </row>
    <row r="95" spans="1:15" ht="20.100000000000001" customHeight="1" x14ac:dyDescent="0.4">
      <c r="A95" s="8">
        <v>31</v>
      </c>
      <c r="B95" s="32" t="str">
        <f t="shared" si="11"/>
        <v xml:space="preserve"> 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30" t="str">
        <f t="shared" si="12"/>
        <v/>
      </c>
    </row>
    <row r="96" spans="1:15" ht="20.100000000000001" customHeight="1" x14ac:dyDescent="0.4">
      <c r="A96" s="8">
        <v>32</v>
      </c>
      <c r="B96" s="32" t="str">
        <f t="shared" si="11"/>
        <v xml:space="preserve"> 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30" t="str">
        <f t="shared" si="12"/>
        <v/>
      </c>
    </row>
    <row r="97" spans="1:15" ht="20.100000000000001" customHeight="1" x14ac:dyDescent="0.4">
      <c r="A97" s="8">
        <v>33</v>
      </c>
      <c r="B97" s="32" t="str">
        <f t="shared" ref="B97:B114" si="13">IF($F41=" "," ",IF($F41="軽油","軽油(ℓ)",IF($F41="ガソリン","ガソリン(ℓ)",IF($F41="LPG","LPG(ℓ)",IF($F41="CNG","CNG(N㎥)",IF($F41="電気","電気(kWh)"," "))))))</f>
        <v xml:space="preserve"> 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30" t="str">
        <f t="shared" si="12"/>
        <v/>
      </c>
    </row>
    <row r="98" spans="1:15" ht="20.100000000000001" customHeight="1" x14ac:dyDescent="0.4">
      <c r="A98" s="8">
        <v>34</v>
      </c>
      <c r="B98" s="32" t="str">
        <f t="shared" si="13"/>
        <v xml:space="preserve"> 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30" t="str">
        <f t="shared" si="12"/>
        <v/>
      </c>
    </row>
    <row r="99" spans="1:15" ht="20.100000000000001" customHeight="1" x14ac:dyDescent="0.4">
      <c r="A99" s="8">
        <v>35</v>
      </c>
      <c r="B99" s="32" t="str">
        <f t="shared" si="13"/>
        <v xml:space="preserve"> 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30" t="str">
        <f t="shared" si="12"/>
        <v/>
      </c>
    </row>
    <row r="100" spans="1:15" ht="20.100000000000001" customHeight="1" x14ac:dyDescent="0.4">
      <c r="A100" s="8">
        <v>36</v>
      </c>
      <c r="B100" s="32" t="str">
        <f t="shared" si="13"/>
        <v xml:space="preserve"> 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30" t="str">
        <f t="shared" si="12"/>
        <v/>
      </c>
    </row>
    <row r="101" spans="1:15" ht="20.100000000000001" customHeight="1" x14ac:dyDescent="0.4">
      <c r="A101" s="8">
        <v>37</v>
      </c>
      <c r="B101" s="32" t="str">
        <f t="shared" si="13"/>
        <v xml:space="preserve"> 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30" t="str">
        <f t="shared" si="12"/>
        <v/>
      </c>
    </row>
    <row r="102" spans="1:15" ht="20.100000000000001" customHeight="1" x14ac:dyDescent="0.4">
      <c r="A102" s="8">
        <v>38</v>
      </c>
      <c r="B102" s="32" t="str">
        <f t="shared" si="13"/>
        <v xml:space="preserve"> 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30" t="str">
        <f t="shared" si="12"/>
        <v/>
      </c>
    </row>
    <row r="103" spans="1:15" ht="20.100000000000001" customHeight="1" x14ac:dyDescent="0.4">
      <c r="A103" s="8">
        <v>39</v>
      </c>
      <c r="B103" s="32" t="str">
        <f t="shared" si="13"/>
        <v xml:space="preserve"> 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30" t="str">
        <f t="shared" si="12"/>
        <v/>
      </c>
    </row>
    <row r="104" spans="1:15" ht="20.100000000000001" customHeight="1" x14ac:dyDescent="0.4">
      <c r="A104" s="8">
        <v>40</v>
      </c>
      <c r="B104" s="32" t="str">
        <f t="shared" si="13"/>
        <v xml:space="preserve"> 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30" t="str">
        <f t="shared" si="12"/>
        <v/>
      </c>
    </row>
    <row r="105" spans="1:15" ht="20.100000000000001" customHeight="1" x14ac:dyDescent="0.4">
      <c r="A105" s="8">
        <v>41</v>
      </c>
      <c r="B105" s="32" t="str">
        <f t="shared" si="13"/>
        <v xml:space="preserve"> 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30" t="str">
        <f t="shared" si="12"/>
        <v/>
      </c>
    </row>
    <row r="106" spans="1:15" ht="20.100000000000001" customHeight="1" x14ac:dyDescent="0.4">
      <c r="A106" s="8">
        <v>42</v>
      </c>
      <c r="B106" s="32" t="str">
        <f t="shared" si="13"/>
        <v xml:space="preserve"> 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30" t="str">
        <f t="shared" si="12"/>
        <v/>
      </c>
    </row>
    <row r="107" spans="1:15" ht="20.100000000000001" customHeight="1" x14ac:dyDescent="0.4">
      <c r="A107" s="8">
        <v>43</v>
      </c>
      <c r="B107" s="32" t="str">
        <f t="shared" si="13"/>
        <v xml:space="preserve"> 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30" t="str">
        <f t="shared" si="12"/>
        <v/>
      </c>
    </row>
    <row r="108" spans="1:15" ht="20.100000000000001" customHeight="1" x14ac:dyDescent="0.4">
      <c r="A108" s="8">
        <v>44</v>
      </c>
      <c r="B108" s="32" t="str">
        <f t="shared" si="13"/>
        <v xml:space="preserve"> 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30" t="str">
        <f t="shared" si="12"/>
        <v/>
      </c>
    </row>
    <row r="109" spans="1:15" ht="20.100000000000001" customHeight="1" x14ac:dyDescent="0.4">
      <c r="A109" s="8">
        <v>45</v>
      </c>
      <c r="B109" s="32" t="str">
        <f t="shared" si="13"/>
        <v xml:space="preserve"> 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30" t="str">
        <f t="shared" si="12"/>
        <v/>
      </c>
    </row>
    <row r="110" spans="1:15" ht="20.100000000000001" customHeight="1" x14ac:dyDescent="0.4">
      <c r="A110" s="8">
        <v>46</v>
      </c>
      <c r="B110" s="32" t="str">
        <f t="shared" si="13"/>
        <v xml:space="preserve"> 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30" t="str">
        <f t="shared" si="12"/>
        <v/>
      </c>
    </row>
    <row r="111" spans="1:15" ht="20.100000000000001" customHeight="1" x14ac:dyDescent="0.4">
      <c r="A111" s="8">
        <v>47</v>
      </c>
      <c r="B111" s="32" t="str">
        <f t="shared" si="13"/>
        <v xml:space="preserve"> 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30" t="str">
        <f t="shared" si="12"/>
        <v/>
      </c>
    </row>
    <row r="112" spans="1:15" ht="20.100000000000001" customHeight="1" x14ac:dyDescent="0.4">
      <c r="A112" s="8">
        <v>48</v>
      </c>
      <c r="B112" s="32" t="str">
        <f t="shared" si="13"/>
        <v xml:space="preserve"> 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30" t="str">
        <f t="shared" si="12"/>
        <v/>
      </c>
    </row>
    <row r="113" spans="1:16" ht="20.100000000000001" customHeight="1" x14ac:dyDescent="0.4">
      <c r="A113" s="8">
        <v>49</v>
      </c>
      <c r="B113" s="32" t="str">
        <f t="shared" si="13"/>
        <v xml:space="preserve"> 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30" t="str">
        <f t="shared" si="12"/>
        <v/>
      </c>
    </row>
    <row r="114" spans="1:16" ht="20.100000000000001" customHeight="1" x14ac:dyDescent="0.4">
      <c r="A114" s="8">
        <v>50</v>
      </c>
      <c r="B114" s="32" t="str">
        <f t="shared" si="13"/>
        <v xml:space="preserve"> 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30" t="str">
        <f t="shared" si="12"/>
        <v/>
      </c>
    </row>
    <row r="116" spans="1:16" ht="20.100000000000001" customHeight="1" x14ac:dyDescent="0.4">
      <c r="A116" s="27" t="s">
        <v>2</v>
      </c>
      <c r="B116" s="27"/>
      <c r="C116" s="27"/>
      <c r="D116" s="27"/>
    </row>
    <row r="117" spans="1:16" ht="30" customHeight="1" x14ac:dyDescent="0.4">
      <c r="A117" s="3" t="s">
        <v>15</v>
      </c>
      <c r="B117" s="36" t="str">
        <f>IF($N$7="","",$N$7)</f>
        <v/>
      </c>
      <c r="C117" s="36" t="str">
        <f>IF($N$7="","",DATE(YEAR($N$7),MONTH($N$7)+1,DAY($N$7)))</f>
        <v/>
      </c>
      <c r="D117" s="36" t="str">
        <f>IF($N$7="","",DATE(YEAR($N$7),MONTH($N$7)+2,DAY($N$7)))</f>
        <v/>
      </c>
      <c r="E117" s="36" t="str">
        <f>IF($N$7="","",DATE(YEAR($N$7),MONTH($N$7)+3,DAY($N$7)))</f>
        <v/>
      </c>
      <c r="F117" s="36" t="str">
        <f>IF($N$7="","",DATE(YEAR($N$7),MONTH($N$7)+4,DAY($N$7)))</f>
        <v/>
      </c>
      <c r="G117" s="36" t="str">
        <f>IF($N$7="","",DATE(YEAR($N$7),MONTH($N$7)+5,DAY($N$7)))</f>
        <v/>
      </c>
      <c r="H117" s="36" t="str">
        <f>IF($N$7="","",DATE(YEAR($N$7),MONTH($N$7)+6,DAY($N$7)))</f>
        <v/>
      </c>
      <c r="I117" s="36" t="str">
        <f>IF($N$7="","",DATE(YEAR($N$7),MONTH($N$7)+7,DAY($N$7)))</f>
        <v/>
      </c>
      <c r="J117" s="36" t="str">
        <f>IF($N$7="","",DATE(YEAR($N$7),MONTH($N$7)+8,DAY($N$7)))</f>
        <v/>
      </c>
      <c r="K117" s="36" t="str">
        <f>IF($N$7="","",DATE(YEAR($N$7),MONTH($N$7)+9,DAY($N$7)))</f>
        <v/>
      </c>
      <c r="L117" s="36" t="str">
        <f>IF($N$7="","",DATE(YEAR($N$7),MONTH($N$7)+10,DAY($N$7)))</f>
        <v/>
      </c>
      <c r="M117" s="36" t="str">
        <f>IF($N$7="","",DATE(YEAR($N$7),MONTH($N$7)+11,DAY($N$7)))</f>
        <v/>
      </c>
      <c r="N117" s="28" t="s">
        <v>11</v>
      </c>
    </row>
    <row r="118" spans="1:16" ht="20.100000000000001" customHeight="1" x14ac:dyDescent="0.4">
      <c r="A118" s="8">
        <v>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0" t="str">
        <f>IF(SUM(B118:M118)=0,"",SUM(B118:M118))</f>
        <v/>
      </c>
      <c r="P118" s="34"/>
    </row>
    <row r="119" spans="1:16" ht="20.100000000000001" customHeight="1" x14ac:dyDescent="0.4">
      <c r="A119" s="8">
        <v>2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0" t="str">
        <f t="shared" ref="N119:N127" si="14">IF(SUM(B119:M119)=0,"",SUM(B119:M119))</f>
        <v/>
      </c>
      <c r="P119" s="34"/>
    </row>
    <row r="120" spans="1:16" ht="20.100000000000001" customHeight="1" x14ac:dyDescent="0.4">
      <c r="A120" s="8">
        <v>3</v>
      </c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0" t="str">
        <f>IF(SUM(B120:M120)=0,"",SUM(B120:M120))</f>
        <v/>
      </c>
      <c r="P120" s="34"/>
    </row>
    <row r="121" spans="1:16" ht="20.100000000000001" customHeight="1" x14ac:dyDescent="0.4">
      <c r="A121" s="8">
        <v>4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0" t="str">
        <f t="shared" si="14"/>
        <v/>
      </c>
      <c r="P121" s="34"/>
    </row>
    <row r="122" spans="1:16" ht="20.100000000000001" customHeight="1" x14ac:dyDescent="0.4">
      <c r="A122" s="8">
        <v>5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0" t="str">
        <f>IF(SUM(B122:M122)=0,"",SUM(B122:M122))</f>
        <v/>
      </c>
      <c r="P122" s="34"/>
    </row>
    <row r="123" spans="1:16" ht="20.100000000000001" customHeight="1" x14ac:dyDescent="0.4">
      <c r="A123" s="8">
        <v>6</v>
      </c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0" t="str">
        <f>IF(SUM(B123:M123)=0,"",SUM(B123:M123))</f>
        <v/>
      </c>
    </row>
    <row r="124" spans="1:16" ht="20.100000000000001" customHeight="1" x14ac:dyDescent="0.4">
      <c r="A124" s="8">
        <v>7</v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0" t="str">
        <f t="shared" si="14"/>
        <v/>
      </c>
    </row>
    <row r="125" spans="1:16" ht="20.100000000000001" customHeight="1" x14ac:dyDescent="0.4">
      <c r="A125" s="8">
        <v>8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0" t="str">
        <f t="shared" si="14"/>
        <v/>
      </c>
    </row>
    <row r="126" spans="1:16" ht="20.100000000000001" customHeight="1" x14ac:dyDescent="0.4">
      <c r="A126" s="8">
        <v>9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0" t="str">
        <f t="shared" si="14"/>
        <v/>
      </c>
    </row>
    <row r="127" spans="1:16" ht="20.100000000000001" customHeight="1" x14ac:dyDescent="0.4">
      <c r="A127" s="8">
        <v>10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0" t="str">
        <f t="shared" si="14"/>
        <v/>
      </c>
    </row>
    <row r="128" spans="1:16" ht="20.100000000000001" customHeight="1" x14ac:dyDescent="0.4">
      <c r="A128" s="8">
        <v>11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0" t="str">
        <f t="shared" ref="N128:N167" si="15">IF(SUM(B128:M128)=0,"",SUM(B128:M128))</f>
        <v/>
      </c>
    </row>
    <row r="129" spans="1:14" ht="20.100000000000001" customHeight="1" x14ac:dyDescent="0.4">
      <c r="A129" s="8">
        <v>12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0" t="str">
        <f t="shared" si="15"/>
        <v/>
      </c>
    </row>
    <row r="130" spans="1:14" ht="20.100000000000001" customHeight="1" x14ac:dyDescent="0.4">
      <c r="A130" s="8">
        <v>13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0" t="str">
        <f t="shared" si="15"/>
        <v/>
      </c>
    </row>
    <row r="131" spans="1:14" ht="20.100000000000001" customHeight="1" x14ac:dyDescent="0.4">
      <c r="A131" s="8">
        <v>14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0" t="str">
        <f t="shared" si="15"/>
        <v/>
      </c>
    </row>
    <row r="132" spans="1:14" ht="20.100000000000001" customHeight="1" x14ac:dyDescent="0.4">
      <c r="A132" s="8">
        <v>15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0" t="str">
        <f t="shared" si="15"/>
        <v/>
      </c>
    </row>
    <row r="133" spans="1:14" ht="20.100000000000001" customHeight="1" x14ac:dyDescent="0.4">
      <c r="A133" s="8">
        <v>16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0" t="str">
        <f t="shared" si="15"/>
        <v/>
      </c>
    </row>
    <row r="134" spans="1:14" ht="20.100000000000001" customHeight="1" x14ac:dyDescent="0.4">
      <c r="A134" s="8">
        <v>17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0" t="str">
        <f t="shared" si="15"/>
        <v/>
      </c>
    </row>
    <row r="135" spans="1:14" ht="20.100000000000001" customHeight="1" x14ac:dyDescent="0.4">
      <c r="A135" s="8">
        <v>18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0" t="str">
        <f t="shared" si="15"/>
        <v/>
      </c>
    </row>
    <row r="136" spans="1:14" ht="20.100000000000001" customHeight="1" x14ac:dyDescent="0.4">
      <c r="A136" s="8">
        <v>19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0" t="str">
        <f t="shared" si="15"/>
        <v/>
      </c>
    </row>
    <row r="137" spans="1:14" ht="20.100000000000001" customHeight="1" x14ac:dyDescent="0.4">
      <c r="A137" s="8">
        <v>20</v>
      </c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0" t="str">
        <f t="shared" si="15"/>
        <v/>
      </c>
    </row>
    <row r="138" spans="1:14" ht="20.100000000000001" customHeight="1" x14ac:dyDescent="0.4">
      <c r="A138" s="8">
        <v>21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0" t="str">
        <f t="shared" si="15"/>
        <v/>
      </c>
    </row>
    <row r="139" spans="1:14" ht="20.100000000000001" customHeight="1" x14ac:dyDescent="0.4">
      <c r="A139" s="8">
        <v>22</v>
      </c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0" t="str">
        <f t="shared" si="15"/>
        <v/>
      </c>
    </row>
    <row r="140" spans="1:14" ht="20.100000000000001" customHeight="1" x14ac:dyDescent="0.4">
      <c r="A140" s="8">
        <v>23</v>
      </c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0" t="str">
        <f t="shared" si="15"/>
        <v/>
      </c>
    </row>
    <row r="141" spans="1:14" ht="20.100000000000001" customHeight="1" x14ac:dyDescent="0.4">
      <c r="A141" s="8">
        <v>24</v>
      </c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0" t="str">
        <f t="shared" si="15"/>
        <v/>
      </c>
    </row>
    <row r="142" spans="1:14" ht="20.100000000000001" customHeight="1" x14ac:dyDescent="0.4">
      <c r="A142" s="8">
        <v>25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0" t="str">
        <f t="shared" si="15"/>
        <v/>
      </c>
    </row>
    <row r="143" spans="1:14" ht="20.100000000000001" customHeight="1" x14ac:dyDescent="0.4">
      <c r="A143" s="8">
        <v>26</v>
      </c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0" t="str">
        <f t="shared" si="15"/>
        <v/>
      </c>
    </row>
    <row r="144" spans="1:14" ht="20.100000000000001" customHeight="1" x14ac:dyDescent="0.4">
      <c r="A144" s="8">
        <v>27</v>
      </c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0" t="str">
        <f t="shared" si="15"/>
        <v/>
      </c>
    </row>
    <row r="145" spans="1:14" ht="20.100000000000001" customHeight="1" x14ac:dyDescent="0.4">
      <c r="A145" s="8">
        <v>28</v>
      </c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0" t="str">
        <f t="shared" si="15"/>
        <v/>
      </c>
    </row>
    <row r="146" spans="1:14" ht="20.100000000000001" customHeight="1" x14ac:dyDescent="0.4">
      <c r="A146" s="8">
        <v>29</v>
      </c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0" t="str">
        <f t="shared" si="15"/>
        <v/>
      </c>
    </row>
    <row r="147" spans="1:14" ht="20.100000000000001" customHeight="1" x14ac:dyDescent="0.4">
      <c r="A147" s="8">
        <v>30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0" t="str">
        <f t="shared" si="15"/>
        <v/>
      </c>
    </row>
    <row r="148" spans="1:14" ht="20.100000000000001" customHeight="1" x14ac:dyDescent="0.4">
      <c r="A148" s="8">
        <v>31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0" t="str">
        <f t="shared" si="15"/>
        <v/>
      </c>
    </row>
    <row r="149" spans="1:14" ht="20.100000000000001" customHeight="1" x14ac:dyDescent="0.4">
      <c r="A149" s="8">
        <v>32</v>
      </c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0" t="str">
        <f t="shared" si="15"/>
        <v/>
      </c>
    </row>
    <row r="150" spans="1:14" ht="20.100000000000001" customHeight="1" x14ac:dyDescent="0.4">
      <c r="A150" s="8">
        <v>33</v>
      </c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0" t="str">
        <f t="shared" si="15"/>
        <v/>
      </c>
    </row>
    <row r="151" spans="1:14" ht="20.100000000000001" customHeight="1" x14ac:dyDescent="0.4">
      <c r="A151" s="8">
        <v>34</v>
      </c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0" t="str">
        <f t="shared" si="15"/>
        <v/>
      </c>
    </row>
    <row r="152" spans="1:14" ht="20.100000000000001" customHeight="1" x14ac:dyDescent="0.4">
      <c r="A152" s="8">
        <v>35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0" t="str">
        <f t="shared" si="15"/>
        <v/>
      </c>
    </row>
    <row r="153" spans="1:14" ht="20.100000000000001" customHeight="1" x14ac:dyDescent="0.4">
      <c r="A153" s="8">
        <v>36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0" t="str">
        <f t="shared" si="15"/>
        <v/>
      </c>
    </row>
    <row r="154" spans="1:14" ht="20.100000000000001" customHeight="1" x14ac:dyDescent="0.4">
      <c r="A154" s="8">
        <v>37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0" t="str">
        <f t="shared" si="15"/>
        <v/>
      </c>
    </row>
    <row r="155" spans="1:14" ht="20.100000000000001" customHeight="1" x14ac:dyDescent="0.4">
      <c r="A155" s="8">
        <v>38</v>
      </c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0" t="str">
        <f t="shared" si="15"/>
        <v/>
      </c>
    </row>
    <row r="156" spans="1:14" ht="20.100000000000001" customHeight="1" x14ac:dyDescent="0.4">
      <c r="A156" s="8">
        <v>39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0" t="str">
        <f t="shared" si="15"/>
        <v/>
      </c>
    </row>
    <row r="157" spans="1:14" ht="20.100000000000001" customHeight="1" x14ac:dyDescent="0.4">
      <c r="A157" s="8">
        <v>40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0" t="str">
        <f t="shared" si="15"/>
        <v/>
      </c>
    </row>
    <row r="158" spans="1:14" ht="20.100000000000001" customHeight="1" x14ac:dyDescent="0.4">
      <c r="A158" s="8">
        <v>41</v>
      </c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0" t="str">
        <f t="shared" si="15"/>
        <v/>
      </c>
    </row>
    <row r="159" spans="1:14" ht="20.100000000000001" customHeight="1" x14ac:dyDescent="0.4">
      <c r="A159" s="8">
        <v>42</v>
      </c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0" t="str">
        <f t="shared" si="15"/>
        <v/>
      </c>
    </row>
    <row r="160" spans="1:14" ht="20.100000000000001" customHeight="1" x14ac:dyDescent="0.4">
      <c r="A160" s="8">
        <v>43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0" t="str">
        <f t="shared" si="15"/>
        <v/>
      </c>
    </row>
    <row r="161" spans="1:14" ht="20.100000000000001" customHeight="1" x14ac:dyDescent="0.4">
      <c r="A161" s="8">
        <v>44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0" t="str">
        <f t="shared" si="15"/>
        <v/>
      </c>
    </row>
    <row r="162" spans="1:14" ht="20.100000000000001" customHeight="1" x14ac:dyDescent="0.4">
      <c r="A162" s="8">
        <v>45</v>
      </c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0" t="str">
        <f t="shared" si="15"/>
        <v/>
      </c>
    </row>
    <row r="163" spans="1:14" ht="20.100000000000001" customHeight="1" x14ac:dyDescent="0.4">
      <c r="A163" s="8">
        <v>46</v>
      </c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0" t="str">
        <f t="shared" si="15"/>
        <v/>
      </c>
    </row>
    <row r="164" spans="1:14" ht="20.100000000000001" customHeight="1" x14ac:dyDescent="0.4">
      <c r="A164" s="8">
        <v>47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0" t="str">
        <f t="shared" si="15"/>
        <v/>
      </c>
    </row>
    <row r="165" spans="1:14" ht="20.100000000000001" customHeight="1" x14ac:dyDescent="0.4">
      <c r="A165" s="8">
        <v>48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0" t="str">
        <f t="shared" si="15"/>
        <v/>
      </c>
    </row>
    <row r="166" spans="1:14" ht="20.100000000000001" customHeight="1" x14ac:dyDescent="0.4">
      <c r="A166" s="8">
        <v>49</v>
      </c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0" t="str">
        <f t="shared" si="15"/>
        <v/>
      </c>
    </row>
    <row r="167" spans="1:14" ht="20.100000000000001" customHeight="1" x14ac:dyDescent="0.4">
      <c r="A167" s="8">
        <v>50</v>
      </c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0" t="str">
        <f t="shared" si="15"/>
        <v/>
      </c>
    </row>
  </sheetData>
  <mergeCells count="60">
    <mergeCell ref="A59:E59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J59:K59"/>
    <mergeCell ref="J8:K8"/>
    <mergeCell ref="L8:M8"/>
    <mergeCell ref="G59:H59"/>
    <mergeCell ref="L59:M59"/>
    <mergeCell ref="C5:G5"/>
    <mergeCell ref="A5:B5"/>
    <mergeCell ref="B11:C11"/>
    <mergeCell ref="B12:C12"/>
    <mergeCell ref="B13:C13"/>
    <mergeCell ref="G8:H8"/>
    <mergeCell ref="B8:C8"/>
    <mergeCell ref="B9:C9"/>
    <mergeCell ref="B10:C10"/>
  </mergeCells>
  <phoneticPr fontId="2"/>
  <conditionalFormatting sqref="B9:B58">
    <cfRule type="containsBlanks" dxfId="6" priority="1">
      <formula>LEN(TRIM(B9))=0</formula>
    </cfRule>
  </conditionalFormatting>
  <conditionalFormatting sqref="B118:M167">
    <cfRule type="containsBlanks" dxfId="5" priority="24">
      <formula>LEN(TRIM(B118))=0</formula>
    </cfRule>
  </conditionalFormatting>
  <conditionalFormatting sqref="C5">
    <cfRule type="containsBlanks" dxfId="4" priority="16">
      <formula>LEN(TRIM(C5))=0</formula>
    </cfRule>
  </conditionalFormatting>
  <conditionalFormatting sqref="C65:N114">
    <cfRule type="containsBlanks" dxfId="3" priority="14">
      <formula>LEN(TRIM(C65))=0</formula>
    </cfRule>
  </conditionalFormatting>
  <conditionalFormatting sqref="D9:F58">
    <cfRule type="containsBlanks" dxfId="2" priority="2">
      <formula>LEN(TRIM(D9))=0</formula>
    </cfRule>
  </conditionalFormatting>
  <conditionalFormatting sqref="N7">
    <cfRule type="containsBlanks" dxfId="1" priority="11">
      <formula>LEN(TRIM(N7))=0</formula>
    </cfRule>
    <cfRule type="cellIs" dxfId="0" priority="12" operator="equal">
      <formula>""""""</formula>
    </cfRule>
  </conditionalFormatting>
  <dataValidations count="1">
    <dataValidation type="list" allowBlank="1" showInputMessage="1" showErrorMessage="1" sqref="F9:F58" xr:uid="{0C63B967-8B10-44DC-9BA6-7221A1C4D93E}">
      <formula1>"　,軽油,ガソリン,LPG,CNG,電気"</formula1>
    </dataValidation>
  </dataValidations>
  <pageMargins left="0.70866141732283472" right="0.70866141732283472" top="0.55118110236220474" bottom="0.35433070866141736" header="0.31496062992125984" footer="0.31496062992125984"/>
  <pageSetup paperSize="9" scale="51" firstPageNumber="15" fitToHeight="0" orientation="portrait" useFirstPageNumber="1" r:id="rId1"/>
  <headerFooter>
    <oddHeader>&amp;R&amp;P</oddHeader>
  </headerFooter>
  <rowBreaks count="2" manualBreakCount="2">
    <brk id="62" max="14" man="1"/>
    <brk id="11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【STEP２】 B</vt:lpstr>
      <vt:lpstr>'【STEP２】 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2022-05-20T01:39:37Z</cp:lastPrinted>
  <dcterms:created xsi:type="dcterms:W3CDTF">2021-11-09T04:25:09Z</dcterms:created>
  <dcterms:modified xsi:type="dcterms:W3CDTF">2025-03-04T02:01:17Z</dcterms:modified>
</cp:coreProperties>
</file>