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N:\General\●作業用フォルダ\R06年度\06_(全ト協)　問合せ対応業務\算定ツール更新\算定シート2024\算定シート_Ver4\算定シート_Ver4保護あり\"/>
    </mc:Choice>
  </mc:AlternateContent>
  <xr:revisionPtr revIDLastSave="0" documentId="13_ncr:1_{98BB467B-0EE0-464E-9B61-57E82D6854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【STEP3】 A-1" sheetId="17" r:id="rId1"/>
    <sheet name="1~10" sheetId="12" r:id="rId2"/>
    <sheet name="11~20" sheetId="27" r:id="rId3"/>
    <sheet name="21~30" sheetId="28" r:id="rId4"/>
    <sheet name="31~40" sheetId="29" r:id="rId5"/>
    <sheet name="41~50" sheetId="30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9" i="17" l="1"/>
  <c r="N58" i="17"/>
  <c r="N57" i="17"/>
  <c r="N56" i="17"/>
  <c r="N55" i="17"/>
  <c r="N54" i="17"/>
  <c r="N53" i="17"/>
  <c r="N52" i="17"/>
  <c r="N51" i="17"/>
  <c r="N50" i="17"/>
  <c r="N49" i="17"/>
  <c r="N48" i="17"/>
  <c r="N47" i="17"/>
  <c r="N46" i="17"/>
  <c r="N45" i="17"/>
  <c r="N44" i="17"/>
  <c r="N43" i="17"/>
  <c r="N42" i="17"/>
  <c r="N41" i="17"/>
  <c r="N40" i="17"/>
  <c r="N39" i="17"/>
  <c r="N38" i="17"/>
  <c r="N37" i="17"/>
  <c r="N36" i="17"/>
  <c r="N35" i="17"/>
  <c r="N34" i="17"/>
  <c r="N33" i="17"/>
  <c r="N32" i="17"/>
  <c r="N31" i="17"/>
  <c r="N30" i="17"/>
  <c r="N29" i="17"/>
  <c r="N28" i="17"/>
  <c r="N27" i="17"/>
  <c r="N26" i="17"/>
  <c r="N25" i="17"/>
  <c r="N24" i="17"/>
  <c r="N23" i="17"/>
  <c r="N22" i="17"/>
  <c r="N21" i="17"/>
  <c r="N20" i="17"/>
  <c r="N19" i="17"/>
  <c r="N18" i="17"/>
  <c r="N17" i="17"/>
  <c r="N16" i="17"/>
  <c r="N15" i="17"/>
  <c r="N14" i="17"/>
  <c r="N13" i="17"/>
  <c r="N12" i="17"/>
  <c r="N11" i="17"/>
  <c r="N10" i="17"/>
  <c r="M5" i="30"/>
  <c r="O5" i="30" s="1"/>
  <c r="M5" i="29"/>
  <c r="O5" i="29" s="1"/>
  <c r="M5" i="28"/>
  <c r="O5" i="28" s="1"/>
  <c r="M5" i="27"/>
  <c r="O5" i="27" s="1"/>
  <c r="M5" i="12"/>
  <c r="O5" i="12" s="1"/>
  <c r="P8" i="17"/>
  <c r="H59" i="17" l="1"/>
  <c r="C34" i="30" s="1"/>
  <c r="H58" i="17"/>
  <c r="C31" i="30" s="1"/>
  <c r="H57" i="17"/>
  <c r="C28" i="30" s="1"/>
  <c r="H56" i="17"/>
  <c r="C25" i="30" s="1"/>
  <c r="H55" i="17"/>
  <c r="C22" i="30" s="1"/>
  <c r="H54" i="17"/>
  <c r="C19" i="30" s="1"/>
  <c r="H53" i="17"/>
  <c r="C16" i="30" s="1"/>
  <c r="H52" i="17"/>
  <c r="H51" i="17"/>
  <c r="C10" i="30" s="1"/>
  <c r="H50" i="17"/>
  <c r="C7" i="30" s="1"/>
  <c r="H49" i="17"/>
  <c r="C34" i="29" s="1"/>
  <c r="H48" i="17"/>
  <c r="C31" i="29" s="1"/>
  <c r="H47" i="17"/>
  <c r="C28" i="29" s="1"/>
  <c r="H46" i="17"/>
  <c r="C25" i="29" s="1"/>
  <c r="H45" i="17"/>
  <c r="C22" i="29" s="1"/>
  <c r="H44" i="17"/>
  <c r="C19" i="29" s="1"/>
  <c r="H43" i="17"/>
  <c r="C16" i="29" s="1"/>
  <c r="H42" i="17"/>
  <c r="C13" i="29" s="1"/>
  <c r="H41" i="17"/>
  <c r="C10" i="29" s="1"/>
  <c r="H40" i="17"/>
  <c r="H39" i="17"/>
  <c r="C34" i="28" s="1"/>
  <c r="H38" i="17"/>
  <c r="C31" i="28" s="1"/>
  <c r="H37" i="17"/>
  <c r="C28" i="28" s="1"/>
  <c r="H36" i="17"/>
  <c r="C25" i="28" s="1"/>
  <c r="H35" i="17"/>
  <c r="C22" i="28" s="1"/>
  <c r="H34" i="17"/>
  <c r="C19" i="28" s="1"/>
  <c r="H33" i="17"/>
  <c r="C16" i="28" s="1"/>
  <c r="H32" i="17"/>
  <c r="H31" i="17"/>
  <c r="H30" i="17"/>
  <c r="H29" i="17"/>
  <c r="C34" i="27" s="1"/>
  <c r="H28" i="17"/>
  <c r="C31" i="27" s="1"/>
  <c r="H27" i="17"/>
  <c r="C28" i="27" s="1"/>
  <c r="H26" i="17"/>
  <c r="C25" i="27" s="1"/>
  <c r="H25" i="17"/>
  <c r="C22" i="27" s="1"/>
  <c r="H24" i="17"/>
  <c r="C19" i="27" s="1"/>
  <c r="H23" i="17"/>
  <c r="C16" i="27" s="1"/>
  <c r="H22" i="17"/>
  <c r="C13" i="27" s="1"/>
  <c r="H21" i="17"/>
  <c r="C10" i="27" s="1"/>
  <c r="H20" i="17"/>
  <c r="C7" i="27" s="1"/>
  <c r="H19" i="17"/>
  <c r="C34" i="12" s="1"/>
  <c r="H18" i="17"/>
  <c r="C31" i="12" s="1"/>
  <c r="H17" i="17"/>
  <c r="C28" i="12" s="1"/>
  <c r="H16" i="17"/>
  <c r="C25" i="12" s="1"/>
  <c r="H15" i="17"/>
  <c r="C22" i="12" s="1"/>
  <c r="H14" i="17"/>
  <c r="C19" i="12" s="1"/>
  <c r="H13" i="17"/>
  <c r="C16" i="12" s="1"/>
  <c r="H12" i="17"/>
  <c r="C13" i="12" s="1"/>
  <c r="H11" i="17"/>
  <c r="C10" i="12" s="1"/>
  <c r="H10" i="17"/>
  <c r="C7" i="12" s="1"/>
  <c r="C13" i="30"/>
  <c r="C7" i="29"/>
  <c r="C13" i="28"/>
  <c r="C10" i="28"/>
  <c r="C7" i="28"/>
  <c r="P7" i="12" l="1"/>
  <c r="G10" i="17" s="1"/>
  <c r="P32" i="12"/>
  <c r="P33" i="12"/>
  <c r="P35" i="12"/>
  <c r="P34" i="12"/>
  <c r="G19" i="17" s="1"/>
  <c r="P31" i="12"/>
  <c r="G18" i="17" s="1"/>
  <c r="P28" i="12"/>
  <c r="G17" i="17" s="1"/>
  <c r="P26" i="12"/>
  <c r="P20" i="12"/>
  <c r="P21" i="12"/>
  <c r="P18" i="12"/>
  <c r="P17" i="12"/>
  <c r="P15" i="12"/>
  <c r="P14" i="12"/>
  <c r="P12" i="12"/>
  <c r="P11" i="12"/>
  <c r="P22" i="12"/>
  <c r="G15" i="17" s="1"/>
  <c r="P19" i="12"/>
  <c r="G14" i="17" s="1"/>
  <c r="P16" i="12"/>
  <c r="G13" i="17" s="1"/>
  <c r="P13" i="12"/>
  <c r="G12" i="17" s="1"/>
  <c r="P10" i="12"/>
  <c r="G11" i="17" s="1"/>
  <c r="P25" i="12"/>
  <c r="G16" i="17" s="1"/>
  <c r="L11" i="17" l="1"/>
  <c r="L10" i="17"/>
  <c r="L16" i="17"/>
  <c r="L12" i="17"/>
  <c r="L13" i="17"/>
  <c r="L17" i="17"/>
  <c r="L14" i="17"/>
  <c r="L18" i="17"/>
  <c r="L15" i="17"/>
  <c r="L19" i="17"/>
  <c r="P36" i="28"/>
  <c r="P35" i="28"/>
  <c r="P33" i="28"/>
  <c r="P32" i="28"/>
  <c r="P30" i="28"/>
  <c r="P29" i="28"/>
  <c r="P27" i="28"/>
  <c r="P26" i="28"/>
  <c r="P24" i="28"/>
  <c r="P23" i="28"/>
  <c r="P21" i="28"/>
  <c r="P20" i="28"/>
  <c r="P18" i="28"/>
  <c r="P17" i="28"/>
  <c r="P15" i="28"/>
  <c r="P14" i="28"/>
  <c r="P12" i="28"/>
  <c r="P11" i="28"/>
  <c r="P9" i="28"/>
  <c r="P8" i="28"/>
  <c r="P36" i="29"/>
  <c r="P35" i="29"/>
  <c r="P33" i="29"/>
  <c r="P32" i="29"/>
  <c r="P30" i="29"/>
  <c r="P29" i="29"/>
  <c r="P27" i="29"/>
  <c r="P26" i="29"/>
  <c r="P24" i="29"/>
  <c r="P23" i="29"/>
  <c r="P21" i="29"/>
  <c r="P20" i="29"/>
  <c r="P18" i="29"/>
  <c r="P17" i="29"/>
  <c r="P15" i="29"/>
  <c r="P14" i="29"/>
  <c r="P12" i="29"/>
  <c r="P11" i="29"/>
  <c r="P9" i="29"/>
  <c r="P8" i="29"/>
  <c r="P36" i="30"/>
  <c r="P35" i="30"/>
  <c r="P33" i="30"/>
  <c r="P32" i="30"/>
  <c r="P30" i="30"/>
  <c r="P29" i="30"/>
  <c r="P27" i="30"/>
  <c r="P26" i="30"/>
  <c r="P24" i="30"/>
  <c r="P23" i="30"/>
  <c r="P21" i="30"/>
  <c r="P20" i="30"/>
  <c r="P18" i="30"/>
  <c r="P17" i="30"/>
  <c r="P15" i="30"/>
  <c r="P14" i="30"/>
  <c r="P12" i="30"/>
  <c r="P11" i="30"/>
  <c r="P9" i="30"/>
  <c r="P8" i="30"/>
  <c r="P36" i="27"/>
  <c r="P35" i="27"/>
  <c r="P33" i="27"/>
  <c r="P32" i="27"/>
  <c r="P30" i="27"/>
  <c r="P29" i="27"/>
  <c r="P27" i="27"/>
  <c r="P26" i="27"/>
  <c r="P24" i="27"/>
  <c r="P23" i="27"/>
  <c r="P21" i="27"/>
  <c r="P20" i="27"/>
  <c r="P18" i="27"/>
  <c r="P17" i="27"/>
  <c r="P15" i="27"/>
  <c r="P14" i="27"/>
  <c r="P12" i="27"/>
  <c r="P11" i="27"/>
  <c r="P9" i="27"/>
  <c r="P8" i="27"/>
  <c r="P36" i="12"/>
  <c r="P30" i="12"/>
  <c r="P29" i="12"/>
  <c r="P27" i="12"/>
  <c r="P24" i="12"/>
  <c r="P23" i="12"/>
  <c r="P8" i="12" l="1"/>
  <c r="I10" i="17" s="1"/>
  <c r="K10" i="17" s="1"/>
  <c r="P9" i="12"/>
  <c r="M59" i="17" l="1"/>
  <c r="M58" i="17"/>
  <c r="M57" i="17"/>
  <c r="M56" i="17"/>
  <c r="M55" i="17"/>
  <c r="M54" i="17"/>
  <c r="M53" i="17"/>
  <c r="M52" i="17"/>
  <c r="M51" i="17"/>
  <c r="M50" i="17"/>
  <c r="M49" i="17"/>
  <c r="M48" i="17"/>
  <c r="M47" i="17"/>
  <c r="M46" i="17"/>
  <c r="M45" i="17"/>
  <c r="M44" i="17"/>
  <c r="M43" i="17"/>
  <c r="M42" i="17"/>
  <c r="M41" i="17"/>
  <c r="M40" i="17"/>
  <c r="M39" i="17"/>
  <c r="M38" i="17"/>
  <c r="M37" i="17"/>
  <c r="M36" i="17"/>
  <c r="M35" i="17"/>
  <c r="M34" i="17"/>
  <c r="M33" i="17"/>
  <c r="M32" i="17"/>
  <c r="M31" i="17"/>
  <c r="M30" i="17"/>
  <c r="M29" i="17"/>
  <c r="M28" i="17"/>
  <c r="M27" i="17"/>
  <c r="M26" i="17"/>
  <c r="M25" i="17"/>
  <c r="M24" i="17"/>
  <c r="M23" i="17"/>
  <c r="M22" i="17"/>
  <c r="M21" i="17"/>
  <c r="M20" i="17"/>
  <c r="M19" i="17"/>
  <c r="M18" i="17"/>
  <c r="M17" i="17"/>
  <c r="M16" i="17"/>
  <c r="M15" i="17"/>
  <c r="M14" i="17"/>
  <c r="M13" i="17"/>
  <c r="M12" i="17"/>
  <c r="M11" i="17"/>
  <c r="M10" i="17"/>
  <c r="O10" i="17" s="1"/>
  <c r="I18" i="17" l="1"/>
  <c r="K18" i="17" s="1"/>
  <c r="J17" i="17"/>
  <c r="I17" i="17"/>
  <c r="K17" i="17" s="1"/>
  <c r="J16" i="17"/>
  <c r="I16" i="17"/>
  <c r="K16" i="17" s="1"/>
  <c r="I14" i="17"/>
  <c r="K14" i="17" s="1"/>
  <c r="J13" i="17"/>
  <c r="I13" i="17"/>
  <c r="K13" i="17" s="1"/>
  <c r="J12" i="17"/>
  <c r="I12" i="17"/>
  <c r="K12" i="17" s="1"/>
  <c r="J10" i="17"/>
  <c r="I58" i="17"/>
  <c r="I54" i="17"/>
  <c r="J50" i="17"/>
  <c r="I50" i="17"/>
  <c r="J49" i="17"/>
  <c r="J44" i="17"/>
  <c r="I44" i="17"/>
  <c r="I34" i="17"/>
  <c r="I30" i="17"/>
  <c r="J26" i="17"/>
  <c r="I26" i="17"/>
  <c r="J25" i="17"/>
  <c r="I20" i="17"/>
  <c r="J19" i="17"/>
  <c r="I19" i="17"/>
  <c r="K19" i="17" s="1"/>
  <c r="J18" i="17"/>
  <c r="J15" i="17"/>
  <c r="I15" i="17"/>
  <c r="K15" i="17" s="1"/>
  <c r="J14" i="17"/>
  <c r="J11" i="17"/>
  <c r="I11" i="17"/>
  <c r="K11" i="17" s="1"/>
  <c r="J29" i="17"/>
  <c r="I29" i="17"/>
  <c r="J28" i="17"/>
  <c r="I28" i="17"/>
  <c r="J27" i="17"/>
  <c r="I27" i="17"/>
  <c r="I25" i="17"/>
  <c r="J24" i="17"/>
  <c r="I24" i="17"/>
  <c r="J23" i="17"/>
  <c r="I23" i="17"/>
  <c r="J22" i="17"/>
  <c r="I22" i="17"/>
  <c r="J21" i="17"/>
  <c r="I21" i="17"/>
  <c r="J20" i="17"/>
  <c r="J39" i="17"/>
  <c r="I39" i="17"/>
  <c r="J38" i="17"/>
  <c r="I38" i="17"/>
  <c r="J37" i="17"/>
  <c r="I37" i="17"/>
  <c r="J36" i="17"/>
  <c r="I36" i="17"/>
  <c r="J35" i="17"/>
  <c r="I35" i="17"/>
  <c r="J34" i="17"/>
  <c r="J33" i="17"/>
  <c r="I33" i="17"/>
  <c r="J32" i="17"/>
  <c r="I32" i="17"/>
  <c r="J31" i="17"/>
  <c r="I31" i="17"/>
  <c r="J30" i="17"/>
  <c r="I49" i="17"/>
  <c r="J48" i="17"/>
  <c r="I48" i="17"/>
  <c r="J47" i="17"/>
  <c r="I47" i="17"/>
  <c r="J46" i="17"/>
  <c r="J45" i="17"/>
  <c r="I45" i="17"/>
  <c r="J43" i="17"/>
  <c r="I43" i="17"/>
  <c r="J42" i="17"/>
  <c r="J41" i="17"/>
  <c r="I41" i="17"/>
  <c r="J40" i="17"/>
  <c r="I40" i="17"/>
  <c r="J59" i="17"/>
  <c r="I59" i="17"/>
  <c r="J58" i="17"/>
  <c r="J57" i="17"/>
  <c r="I57" i="17"/>
  <c r="J56" i="17"/>
  <c r="I56" i="17"/>
  <c r="J55" i="17"/>
  <c r="I55" i="17"/>
  <c r="J54" i="17"/>
  <c r="J53" i="17"/>
  <c r="I53" i="17"/>
  <c r="J52" i="17"/>
  <c r="I52" i="17"/>
  <c r="J51" i="17"/>
  <c r="I51" i="17"/>
  <c r="O17" i="17" l="1"/>
  <c r="O18" i="17"/>
  <c r="O16" i="17"/>
  <c r="O19" i="17"/>
  <c r="P11" i="17"/>
  <c r="P10" i="17"/>
  <c r="Q10" i="17" s="1"/>
  <c r="J60" i="17"/>
  <c r="P59" i="17"/>
  <c r="I46" i="17"/>
  <c r="I42" i="17"/>
  <c r="I60" i="17" l="1"/>
  <c r="P60" i="17" s="1"/>
  <c r="M6" i="27"/>
  <c r="I6" i="27"/>
  <c r="E6" i="27"/>
  <c r="L6" i="27"/>
  <c r="H6" i="27"/>
  <c r="D6" i="27"/>
  <c r="O6" i="27"/>
  <c r="K6" i="27"/>
  <c r="G6" i="27"/>
  <c r="J6" i="27"/>
  <c r="F6" i="27"/>
  <c r="N6" i="27"/>
  <c r="M6" i="30"/>
  <c r="I6" i="30"/>
  <c r="E6" i="30"/>
  <c r="L6" i="30"/>
  <c r="H6" i="30"/>
  <c r="D6" i="30"/>
  <c r="O6" i="30"/>
  <c r="K6" i="30"/>
  <c r="G6" i="30"/>
  <c r="F6" i="30"/>
  <c r="N6" i="30"/>
  <c r="J6" i="30"/>
  <c r="M6" i="28"/>
  <c r="I6" i="28"/>
  <c r="E6" i="28"/>
  <c r="L6" i="28"/>
  <c r="H6" i="28"/>
  <c r="D6" i="28"/>
  <c r="O6" i="28"/>
  <c r="K6" i="28"/>
  <c r="G6" i="28"/>
  <c r="N6" i="28"/>
  <c r="J6" i="28"/>
  <c r="F6" i="28"/>
  <c r="M6" i="29"/>
  <c r="I6" i="29"/>
  <c r="E6" i="29"/>
  <c r="L6" i="29"/>
  <c r="H6" i="29"/>
  <c r="D6" i="29"/>
  <c r="O6" i="29"/>
  <c r="K6" i="29"/>
  <c r="G6" i="29"/>
  <c r="N6" i="29"/>
  <c r="J6" i="29"/>
  <c r="F6" i="29"/>
  <c r="O11" i="17" l="1"/>
  <c r="Q11" i="17" s="1"/>
  <c r="P22" i="30"/>
  <c r="G55" i="17" s="1"/>
  <c r="P25" i="30"/>
  <c r="G56" i="17" s="1"/>
  <c r="P31" i="30"/>
  <c r="G58" i="17" s="1"/>
  <c r="P28" i="30"/>
  <c r="G57" i="17" s="1"/>
  <c r="P34" i="30"/>
  <c r="G59" i="17" s="1"/>
  <c r="P16" i="27"/>
  <c r="G23" i="17" s="1"/>
  <c r="P28" i="27"/>
  <c r="G27" i="17" s="1"/>
  <c r="P10" i="28"/>
  <c r="G31" i="17" s="1"/>
  <c r="P22" i="28"/>
  <c r="G35" i="17" s="1"/>
  <c r="P34" i="28"/>
  <c r="G39" i="17" s="1"/>
  <c r="P16" i="29"/>
  <c r="G43" i="17" s="1"/>
  <c r="P28" i="29"/>
  <c r="G47" i="17" s="1"/>
  <c r="P10" i="30"/>
  <c r="G51" i="17" s="1"/>
  <c r="O12" i="17"/>
  <c r="P7" i="27"/>
  <c r="G20" i="17" s="1"/>
  <c r="P19" i="27"/>
  <c r="G24" i="17" s="1"/>
  <c r="P31" i="27"/>
  <c r="G28" i="17" s="1"/>
  <c r="P13" i="28"/>
  <c r="G32" i="17" s="1"/>
  <c r="P25" i="28"/>
  <c r="G36" i="17" s="1"/>
  <c r="P7" i="29"/>
  <c r="G40" i="17" s="1"/>
  <c r="P19" i="29"/>
  <c r="G44" i="17" s="1"/>
  <c r="P31" i="29"/>
  <c r="G48" i="17" s="1"/>
  <c r="P13" i="30"/>
  <c r="G52" i="17" s="1"/>
  <c r="P22" i="27"/>
  <c r="G25" i="17" s="1"/>
  <c r="P34" i="27"/>
  <c r="G29" i="17" s="1"/>
  <c r="P16" i="28"/>
  <c r="G33" i="17" s="1"/>
  <c r="P28" i="28"/>
  <c r="G37" i="17" s="1"/>
  <c r="P34" i="29"/>
  <c r="G49" i="17" s="1"/>
  <c r="P22" i="29"/>
  <c r="G45" i="17" s="1"/>
  <c r="P16" i="30"/>
  <c r="G53" i="17" s="1"/>
  <c r="P10" i="27"/>
  <c r="G21" i="17" s="1"/>
  <c r="P10" i="29"/>
  <c r="G41" i="17" s="1"/>
  <c r="P13" i="27"/>
  <c r="G22" i="17" s="1"/>
  <c r="P25" i="27"/>
  <c r="G26" i="17" s="1"/>
  <c r="P7" i="28"/>
  <c r="G30" i="17" s="1"/>
  <c r="P19" i="28"/>
  <c r="G34" i="17" s="1"/>
  <c r="P31" i="28"/>
  <c r="G38" i="17" s="1"/>
  <c r="P13" i="29"/>
  <c r="G42" i="17" s="1"/>
  <c r="P25" i="29"/>
  <c r="G46" i="17" s="1"/>
  <c r="P7" i="30"/>
  <c r="G50" i="17" s="1"/>
  <c r="P19" i="30"/>
  <c r="G54" i="17" s="1"/>
  <c r="M6" i="12"/>
  <c r="I6" i="12"/>
  <c r="E6" i="12"/>
  <c r="L6" i="12"/>
  <c r="H6" i="12"/>
  <c r="D6" i="12"/>
  <c r="O6" i="12"/>
  <c r="K6" i="12"/>
  <c r="G6" i="12"/>
  <c r="N6" i="12"/>
  <c r="J6" i="12"/>
  <c r="F6" i="12"/>
  <c r="P26" i="17"/>
  <c r="P22" i="17"/>
  <c r="P36" i="17"/>
  <c r="P32" i="17"/>
  <c r="P46" i="17"/>
  <c r="P42" i="17"/>
  <c r="P27" i="17"/>
  <c r="P23" i="17"/>
  <c r="P37" i="17"/>
  <c r="P33" i="17"/>
  <c r="P47" i="17"/>
  <c r="P43" i="17"/>
  <c r="P57" i="17"/>
  <c r="P53" i="17"/>
  <c r="P56" i="17"/>
  <c r="P52" i="17"/>
  <c r="P29" i="17"/>
  <c r="P25" i="17"/>
  <c r="P21" i="17"/>
  <c r="P39" i="17"/>
  <c r="P35" i="17"/>
  <c r="P31" i="17"/>
  <c r="P49" i="17"/>
  <c r="P45" i="17"/>
  <c r="P41" i="17"/>
  <c r="P55" i="17"/>
  <c r="P51" i="17"/>
  <c r="P28" i="17"/>
  <c r="P24" i="17"/>
  <c r="P20" i="17"/>
  <c r="P38" i="17"/>
  <c r="P34" i="17"/>
  <c r="P30" i="17"/>
  <c r="P48" i="17"/>
  <c r="P44" i="17"/>
  <c r="P40" i="17"/>
  <c r="P58" i="17"/>
  <c r="P54" i="17"/>
  <c r="P50" i="17"/>
  <c r="P18" i="17"/>
  <c r="P14" i="17"/>
  <c r="P17" i="17"/>
  <c r="P13" i="17"/>
  <c r="P16" i="17"/>
  <c r="P19" i="17"/>
  <c r="P15" i="17"/>
  <c r="K30" i="17" l="1"/>
  <c r="O30" i="17"/>
  <c r="Q30" i="17" s="1"/>
  <c r="K31" i="17"/>
  <c r="O31" i="17"/>
  <c r="Q31" i="17" s="1"/>
  <c r="K21" i="17"/>
  <c r="O21" i="17"/>
  <c r="Q21" i="17" s="1"/>
  <c r="K50" i="17"/>
  <c r="O50" i="17"/>
  <c r="Q50" i="17" s="1"/>
  <c r="K40" i="17"/>
  <c r="O40" i="17"/>
  <c r="K55" i="17"/>
  <c r="O55" i="17"/>
  <c r="Q55" i="17" s="1"/>
  <c r="K41" i="17"/>
  <c r="O41" i="17"/>
  <c r="Q41" i="17" s="1"/>
  <c r="K20" i="17"/>
  <c r="O20" i="17"/>
  <c r="Q20" i="17" s="1"/>
  <c r="L43" i="17"/>
  <c r="K43" i="17"/>
  <c r="L48" i="17"/>
  <c r="K48" i="17"/>
  <c r="L44" i="17"/>
  <c r="K44" i="17"/>
  <c r="L36" i="17"/>
  <c r="K36" i="17"/>
  <c r="L53" i="17"/>
  <c r="K53" i="17"/>
  <c r="L45" i="17"/>
  <c r="K45" i="17"/>
  <c r="L24" i="17"/>
  <c r="K24" i="17"/>
  <c r="L42" i="17"/>
  <c r="K42" i="17"/>
  <c r="L26" i="17"/>
  <c r="K26" i="17"/>
  <c r="L22" i="17"/>
  <c r="K22" i="17"/>
  <c r="L32" i="17"/>
  <c r="K32" i="17"/>
  <c r="L28" i="17"/>
  <c r="K28" i="17"/>
  <c r="L49" i="17"/>
  <c r="K49" i="17"/>
  <c r="L46" i="17"/>
  <c r="K46" i="17"/>
  <c r="L37" i="17"/>
  <c r="K37" i="17"/>
  <c r="L33" i="17"/>
  <c r="K33" i="17"/>
  <c r="L56" i="17"/>
  <c r="K56" i="17"/>
  <c r="L38" i="17"/>
  <c r="K38" i="17"/>
  <c r="L29" i="17"/>
  <c r="K29" i="17"/>
  <c r="L51" i="17"/>
  <c r="K51" i="17"/>
  <c r="L52" i="17"/>
  <c r="K52" i="17"/>
  <c r="L39" i="17"/>
  <c r="K39" i="17"/>
  <c r="L35" i="17"/>
  <c r="K35" i="17"/>
  <c r="L27" i="17"/>
  <c r="K27" i="17"/>
  <c r="L23" i="17"/>
  <c r="K23" i="17"/>
  <c r="L54" i="17"/>
  <c r="K54" i="17"/>
  <c r="L59" i="17"/>
  <c r="K59" i="17"/>
  <c r="L57" i="17"/>
  <c r="K57" i="17"/>
  <c r="L58" i="17"/>
  <c r="K58" i="17"/>
  <c r="L34" i="17"/>
  <c r="K34" i="17"/>
  <c r="L25" i="17"/>
  <c r="K25" i="17"/>
  <c r="L47" i="17"/>
  <c r="K47" i="17"/>
  <c r="L31" i="17"/>
  <c r="L21" i="17"/>
  <c r="L20" i="17"/>
  <c r="L41" i="17"/>
  <c r="L50" i="17"/>
  <c r="L55" i="17"/>
  <c r="L30" i="17"/>
  <c r="L40" i="17"/>
  <c r="O22" i="17"/>
  <c r="Q22" i="17" s="1"/>
  <c r="O27" i="17"/>
  <c r="Q27" i="17" s="1"/>
  <c r="O52" i="17"/>
  <c r="Q52" i="17" s="1"/>
  <c r="O43" i="17"/>
  <c r="O26" i="17"/>
  <c r="Q26" i="17" s="1"/>
  <c r="O48" i="17"/>
  <c r="O39" i="17"/>
  <c r="Q39" i="17" s="1"/>
  <c r="O44" i="17"/>
  <c r="O32" i="17"/>
  <c r="Q32" i="17" s="1"/>
  <c r="O54" i="17"/>
  <c r="Q54" i="17" s="1"/>
  <c r="O59" i="17"/>
  <c r="Q59" i="17" s="1"/>
  <c r="O49" i="17"/>
  <c r="Q49" i="17" s="1"/>
  <c r="O33" i="17"/>
  <c r="Q33" i="17" s="1"/>
  <c r="O56" i="17"/>
  <c r="Q56" i="17" s="1"/>
  <c r="O36" i="17"/>
  <c r="Q36" i="17" s="1"/>
  <c r="O23" i="17"/>
  <c r="Q23" i="17" s="1"/>
  <c r="O57" i="17"/>
  <c r="Q57" i="17" s="1"/>
  <c r="O58" i="17"/>
  <c r="Q58" i="17" s="1"/>
  <c r="O29" i="17"/>
  <c r="Q29" i="17" s="1"/>
  <c r="O35" i="17"/>
  <c r="Q35" i="17" s="1"/>
  <c r="O53" i="17"/>
  <c r="Q53" i="17" s="1"/>
  <c r="O45" i="17"/>
  <c r="O28" i="17"/>
  <c r="Q28" i="17" s="1"/>
  <c r="O24" i="17"/>
  <c r="Q24" i="17" s="1"/>
  <c r="O46" i="17"/>
  <c r="O37" i="17"/>
  <c r="Q37" i="17" s="1"/>
  <c r="O42" i="17"/>
  <c r="O38" i="17"/>
  <c r="Q38" i="17" s="1"/>
  <c r="O51" i="17"/>
  <c r="Q51" i="17" s="1"/>
  <c r="O34" i="17"/>
  <c r="Q34" i="17" s="1"/>
  <c r="O25" i="17"/>
  <c r="Q25" i="17" s="1"/>
  <c r="O47" i="17"/>
  <c r="Q47" i="17" s="1"/>
  <c r="O15" i="17"/>
  <c r="O14" i="17"/>
  <c r="O13" i="17"/>
  <c r="Q19" i="17"/>
  <c r="Q45" i="17" l="1"/>
  <c r="Q40" i="17"/>
  <c r="Q43" i="17"/>
  <c r="Q42" i="17"/>
  <c r="Q46" i="17"/>
  <c r="Q48" i="17"/>
  <c r="Q44" i="17"/>
  <c r="Q13" i="17" l="1"/>
  <c r="Q14" i="17"/>
  <c r="Q15" i="17" l="1"/>
  <c r="Q16" i="17"/>
  <c r="Q18" i="17"/>
  <c r="Q17" i="17"/>
  <c r="O60" i="17"/>
  <c r="P12" i="17" l="1"/>
  <c r="Q12" i="17" l="1"/>
  <c r="Q60" i="17" l="1"/>
</calcChain>
</file>

<file path=xl/sharedStrings.xml><?xml version="1.0" encoding="utf-8"?>
<sst xmlns="http://schemas.openxmlformats.org/spreadsheetml/2006/main" count="219" uniqueCount="37">
  <si>
    <t>燃料種別</t>
    <rPh sb="0" eb="2">
      <t>ネンリョウ</t>
    </rPh>
    <rPh sb="2" eb="4">
      <t>シュベツ</t>
    </rPh>
    <phoneticPr fontId="3"/>
  </si>
  <si>
    <t>計</t>
    <rPh sb="0" eb="1">
      <t>ケイ</t>
    </rPh>
    <phoneticPr fontId="2"/>
  </si>
  <si>
    <t>－</t>
  </si>
  <si>
    <t>－</t>
    <phoneticPr fontId="2"/>
  </si>
  <si>
    <t>車両登録番号</t>
    <rPh sb="0" eb="2">
      <t>シャリョウ</t>
    </rPh>
    <rPh sb="2" eb="4">
      <t>トウロク</t>
    </rPh>
    <rPh sb="4" eb="6">
      <t>バンゴウ</t>
    </rPh>
    <phoneticPr fontId="2"/>
  </si>
  <si>
    <t>走行キロ
（km）
c</t>
    <rPh sb="0" eb="2">
      <t>ソウコウ</t>
    </rPh>
    <phoneticPr fontId="3"/>
  </si>
  <si>
    <t>燃料使用量
b</t>
    <rPh sb="0" eb="2">
      <t>ネンリョウ</t>
    </rPh>
    <rPh sb="2" eb="5">
      <t>シヨウリョウ</t>
    </rPh>
    <phoneticPr fontId="2"/>
  </si>
  <si>
    <t>燃費
o＝c/b</t>
    <rPh sb="0" eb="2">
      <t>ネンピ</t>
    </rPh>
    <phoneticPr fontId="2"/>
  </si>
  <si>
    <t>№</t>
    <phoneticPr fontId="2"/>
  </si>
  <si>
    <t>実車キロ
（km）
ｄ</t>
    <rPh sb="0" eb="2">
      <t>ジッシャ</t>
    </rPh>
    <phoneticPr fontId="3"/>
  </si>
  <si>
    <t>最大積載量
（㎏）
a</t>
    <rPh sb="0" eb="2">
      <t>サイダイ</t>
    </rPh>
    <rPh sb="2" eb="5">
      <t>セキサイリョウ</t>
    </rPh>
    <phoneticPr fontId="2"/>
  </si>
  <si>
    <t>車名</t>
  </si>
  <si>
    <t>荷主</t>
    <rPh sb="0" eb="2">
      <t>ニヌシ</t>
    </rPh>
    <phoneticPr fontId="2"/>
  </si>
  <si>
    <t>期間</t>
    <rPh sb="0" eb="2">
      <t>キカン</t>
    </rPh>
    <phoneticPr fontId="2"/>
  </si>
  <si>
    <t>事業者名</t>
    <rPh sb="2" eb="3">
      <t>シャ</t>
    </rPh>
    <phoneticPr fontId="2"/>
  </si>
  <si>
    <t>実車
按分比率
n=d/c</t>
    <rPh sb="0" eb="2">
      <t>ジッシャ</t>
    </rPh>
    <rPh sb="3" eb="7">
      <t>アンブンヒリツ</t>
    </rPh>
    <phoneticPr fontId="2"/>
  </si>
  <si>
    <t>輸送データ</t>
    <rPh sb="0" eb="2">
      <t>ユソウ</t>
    </rPh>
    <phoneticPr fontId="2"/>
  </si>
  <si>
    <t>燃料使用量</t>
  </si>
  <si>
    <t>走行キロ（㎞/月）</t>
  </si>
  <si>
    <t>実車キロ（㎞/月）</t>
  </si>
  <si>
    <t>実車キロ（㎞/月）</t>
    <phoneticPr fontId="2"/>
  </si>
  <si>
    <r>
      <t>年間集計シート</t>
    </r>
    <r>
      <rPr>
        <b/>
        <u/>
        <sz val="18"/>
        <color rgb="FFFF0000"/>
        <rFont val="Meiryo UI"/>
        <family val="3"/>
        <charset val="128"/>
      </rPr>
      <t>（車両ごとに入力）</t>
    </r>
    <rPh sb="0" eb="2">
      <t>ネンカン</t>
    </rPh>
    <rPh sb="2" eb="4">
      <t>シュウケイ</t>
    </rPh>
    <phoneticPr fontId="2"/>
  </si>
  <si>
    <r>
      <t>月別入力シート</t>
    </r>
    <r>
      <rPr>
        <b/>
        <u/>
        <sz val="18"/>
        <color rgb="FFFF0000"/>
        <rFont val="Meiryo UI"/>
        <family val="3"/>
        <charset val="128"/>
      </rPr>
      <t>（車両ごとに入力）</t>
    </r>
    <rPh sb="0" eb="2">
      <t>ツキベツ</t>
    </rPh>
    <rPh sb="2" eb="4">
      <t>ニュウリョク</t>
    </rPh>
    <phoneticPr fontId="2"/>
  </si>
  <si>
    <t>単一荷主の月ごとの輸送データを把握している場合（月ごとの車両別単一荷主別の走行キロ、実車キロを入力）</t>
    <rPh sb="0" eb="2">
      <t>タンイツ</t>
    </rPh>
    <rPh sb="2" eb="4">
      <t>ニヌシ</t>
    </rPh>
    <rPh sb="5" eb="6">
      <t>ツキ</t>
    </rPh>
    <rPh sb="9" eb="11">
      <t>ユソウ</t>
    </rPh>
    <rPh sb="24" eb="25">
      <t>ツキ</t>
    </rPh>
    <rPh sb="28" eb="30">
      <t>シャリョウ</t>
    </rPh>
    <rPh sb="30" eb="31">
      <t>ベツ</t>
    </rPh>
    <rPh sb="31" eb="33">
      <t>タンイツ</t>
    </rPh>
    <rPh sb="33" eb="35">
      <t>ニヌシ</t>
    </rPh>
    <rPh sb="35" eb="36">
      <t>ベツ</t>
    </rPh>
    <rPh sb="37" eb="39">
      <t>ソウコウ</t>
    </rPh>
    <rPh sb="42" eb="44">
      <t>ジッシャ</t>
    </rPh>
    <rPh sb="47" eb="49">
      <t>ニュウリョク</t>
    </rPh>
    <phoneticPr fontId="2"/>
  </si>
  <si>
    <t>車両№1～10（月ごとの車両別単一荷主別の走行キロ、実車キロを入力）　</t>
    <rPh sb="0" eb="2">
      <t>シャリョウ</t>
    </rPh>
    <rPh sb="8" eb="9">
      <t>ツキ</t>
    </rPh>
    <phoneticPr fontId="2"/>
  </si>
  <si>
    <t>■月別荷主別の燃料使用量、走行キロ、実車キロ</t>
    <rPh sb="1" eb="3">
      <t>ツキベツ</t>
    </rPh>
    <rPh sb="3" eb="6">
      <t>ニヌシベツ</t>
    </rPh>
    <rPh sb="7" eb="9">
      <t>ネンリョウ</t>
    </rPh>
    <rPh sb="9" eb="12">
      <t>シヨウリョウ</t>
    </rPh>
    <rPh sb="13" eb="15">
      <t>ソウコウ</t>
    </rPh>
    <rPh sb="18" eb="20">
      <t>ジッシャ</t>
    </rPh>
    <phoneticPr fontId="2"/>
  </si>
  <si>
    <r>
      <t>【STEP３】　</t>
    </r>
    <r>
      <rPr>
        <b/>
        <sz val="18"/>
        <color rgb="FF0070C0"/>
        <rFont val="Meiryo UI"/>
        <family val="3"/>
        <charset val="128"/>
      </rPr>
      <t>A-1</t>
    </r>
    <phoneticPr fontId="2"/>
  </si>
  <si>
    <t>車両№11～20（月ごとの車両別単一荷主別の走行キロ、実車キロを入力）　</t>
    <rPh sb="0" eb="2">
      <t>シャリョウ</t>
    </rPh>
    <rPh sb="9" eb="10">
      <t>ツキ</t>
    </rPh>
    <phoneticPr fontId="2"/>
  </si>
  <si>
    <t>車両№21～30（月ごとの車両別単一荷主別の走行キロ、実車キロを入力）　</t>
    <rPh sb="0" eb="2">
      <t>シャリョウ</t>
    </rPh>
    <rPh sb="9" eb="10">
      <t>ツキ</t>
    </rPh>
    <phoneticPr fontId="2"/>
  </si>
  <si>
    <t>車両№31～40（月ごとの車両別単一荷主別の走行キロ、実車キロを入力）　</t>
    <rPh sb="0" eb="2">
      <t>シャリョウ</t>
    </rPh>
    <rPh sb="9" eb="10">
      <t>ツキ</t>
    </rPh>
    <phoneticPr fontId="2"/>
  </si>
  <si>
    <t>車両№41～50（月ごとの車両別単一荷主別の走行キロ、実車キロを入力）　</t>
    <rPh sb="0" eb="2">
      <t>シャリョウ</t>
    </rPh>
    <rPh sb="9" eb="10">
      <t>ツキ</t>
    </rPh>
    <phoneticPr fontId="2"/>
  </si>
  <si>
    <t>■【貸切輸送/単一荷主】　　車両別の燃費、CO₂総排出量、荷主のCO₂総排出量（事業年度）　　</t>
    <rPh sb="14" eb="17">
      <t>シャリョウベツ</t>
    </rPh>
    <rPh sb="18" eb="20">
      <t>ネンピ</t>
    </rPh>
    <rPh sb="24" eb="25">
      <t>ソウ</t>
    </rPh>
    <rPh sb="25" eb="27">
      <t>ハイシュツ</t>
    </rPh>
    <rPh sb="27" eb="28">
      <t>リョウ</t>
    </rPh>
    <rPh sb="29" eb="31">
      <t>ニヌシ</t>
    </rPh>
    <rPh sb="35" eb="36">
      <t>ソウ</t>
    </rPh>
    <rPh sb="38" eb="39">
      <t>リョウ</t>
    </rPh>
    <rPh sb="39" eb="40">
      <t>シュツリョウ</t>
    </rPh>
    <rPh sb="40" eb="42">
      <t>ジギョウ</t>
    </rPh>
    <rPh sb="42" eb="44">
      <t>ネンド</t>
    </rPh>
    <phoneticPr fontId="2"/>
  </si>
  <si>
    <t>CO₂排出係数
p※1,2</t>
    <rPh sb="3" eb="5">
      <t>ハイシュツ</t>
    </rPh>
    <rPh sb="5" eb="7">
      <t>ケイスウ</t>
    </rPh>
    <phoneticPr fontId="2"/>
  </si>
  <si>
    <t>CO₂総排出量
（㎏-CO₂）
q＝b*p</t>
    <rPh sb="3" eb="4">
      <t>ソウ</t>
    </rPh>
    <rPh sb="6" eb="7">
      <t>リョウ</t>
    </rPh>
    <phoneticPr fontId="2"/>
  </si>
  <si>
    <t>荷主
CO₂総排出量
（㎏-CO₂）
z=q*n</t>
    <rPh sb="0" eb="2">
      <t>ニヌシ</t>
    </rPh>
    <rPh sb="6" eb="7">
      <t>ソウ</t>
    </rPh>
    <rPh sb="7" eb="10">
      <t>ハイシュツリョウ</t>
    </rPh>
    <phoneticPr fontId="2"/>
  </si>
  <si>
    <t>※1）LPGのCO₂排出係数は2.99t-CO₂/t（環境省の公表値）にプロパンとブタンの構成比（重量）2：8の液密度0.5570kg/ℓを乗じた値。</t>
    <rPh sb="73" eb="74">
      <t>アタイ</t>
    </rPh>
    <phoneticPr fontId="2"/>
  </si>
  <si>
    <t>※2）電動車両は運行時にCO₂を排出しないためCO₂排出係数を「０t-CO₂/kWh」とする。</t>
    <rPh sb="3" eb="5">
      <t>デンドウ</t>
    </rPh>
    <rPh sb="5" eb="7">
      <t>シャリョウ</t>
    </rPh>
    <rPh sb="8" eb="10">
      <t>ウンコウ</t>
    </rPh>
    <rPh sb="10" eb="11">
      <t>ジ</t>
    </rPh>
    <rPh sb="16" eb="18">
      <t>ハイシュツ</t>
    </rPh>
    <rPh sb="26" eb="28">
      <t>ハイシュツ</t>
    </rPh>
    <rPh sb="28" eb="30">
      <t>ケイスウ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</si>
</sst>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[Red]\-#,##0.0"/>
    <numFmt numFmtId="177" formatCode="#,##0_ "/>
    <numFmt numFmtId="178" formatCode="#,##0.000;[Red]\-#,##0.000"/>
    <numFmt numFmtId="179" formatCode="yyyy&quot;年&quot;m&quot;月&quot;;@"/>
    <numFmt numFmtId="180" formatCode="m&quot;月&quot;;@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6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6"/>
      <color rgb="FFFF0000"/>
      <name val="Meiryo UI"/>
      <family val="3"/>
      <charset val="128"/>
    </font>
    <font>
      <sz val="18"/>
      <color rgb="FF0070C0"/>
      <name val="Meiryo UI"/>
      <family val="3"/>
      <charset val="128"/>
    </font>
    <font>
      <b/>
      <sz val="18"/>
      <color rgb="FF0070C0"/>
      <name val="Meiryo UI"/>
      <family val="3"/>
      <charset val="128"/>
    </font>
    <font>
      <b/>
      <u/>
      <sz val="18"/>
      <color theme="1"/>
      <name val="Meiryo UI"/>
      <family val="3"/>
      <charset val="128"/>
    </font>
    <font>
      <b/>
      <u/>
      <sz val="18"/>
      <color rgb="FFFF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38" fontId="6" fillId="0" borderId="3" xfId="1" applyFont="1" applyFill="1" applyBorder="1" applyProtection="1">
      <alignment vertical="center"/>
    </xf>
    <xf numFmtId="38" fontId="6" fillId="0" borderId="1" xfId="1" applyFont="1" applyFill="1" applyBorder="1" applyProtection="1">
      <alignment vertical="center"/>
    </xf>
    <xf numFmtId="176" fontId="6" fillId="0" borderId="4" xfId="1" applyNumberFormat="1" applyFont="1" applyFill="1" applyBorder="1" applyAlignment="1" applyProtection="1">
      <alignment horizontal="right" vertical="center"/>
    </xf>
    <xf numFmtId="176" fontId="10" fillId="0" borderId="6" xfId="1" applyNumberFormat="1" applyFont="1" applyFill="1" applyBorder="1" applyAlignment="1" applyProtection="1">
      <alignment vertical="center"/>
    </xf>
    <xf numFmtId="40" fontId="6" fillId="0" borderId="4" xfId="1" applyNumberFormat="1" applyFont="1" applyFill="1" applyBorder="1" applyAlignment="1" applyProtection="1">
      <alignment vertical="center"/>
    </xf>
    <xf numFmtId="176" fontId="10" fillId="0" borderId="4" xfId="1" applyNumberFormat="1" applyFont="1" applyFill="1" applyBorder="1" applyAlignment="1" applyProtection="1">
      <alignment horizontal="left" vertical="center"/>
    </xf>
    <xf numFmtId="38" fontId="6" fillId="0" borderId="2" xfId="1" applyFont="1" applyFill="1" applyBorder="1" applyAlignment="1" applyProtection="1">
      <alignment horizontal="right" vertical="center"/>
    </xf>
    <xf numFmtId="178" fontId="6" fillId="0" borderId="3" xfId="1" applyNumberFormat="1" applyFont="1" applyFill="1" applyBorder="1" applyProtection="1">
      <alignment vertical="center"/>
    </xf>
    <xf numFmtId="38" fontId="6" fillId="0" borderId="0" xfId="1" applyFont="1" applyBorder="1" applyAlignment="1" applyProtection="1">
      <alignment horizontal="center" vertical="center"/>
    </xf>
    <xf numFmtId="176" fontId="6" fillId="0" borderId="0" xfId="1" applyNumberFormat="1" applyFont="1" applyFill="1" applyBorder="1" applyAlignment="1" applyProtection="1">
      <alignment vertical="center"/>
    </xf>
    <xf numFmtId="176" fontId="6" fillId="0" borderId="0" xfId="1" applyNumberFormat="1" applyFont="1" applyFill="1" applyBorder="1" applyAlignment="1" applyProtection="1">
      <alignment horizontal="center" vertical="center"/>
    </xf>
    <xf numFmtId="40" fontId="6" fillId="0" borderId="0" xfId="1" applyNumberFormat="1" applyFont="1" applyBorder="1" applyProtection="1">
      <alignment vertical="center"/>
    </xf>
    <xf numFmtId="0" fontId="9" fillId="2" borderId="6" xfId="1" applyNumberFormat="1" applyFont="1" applyFill="1" applyBorder="1" applyAlignment="1" applyProtection="1">
      <alignment horizontal="left" vertical="center"/>
    </xf>
    <xf numFmtId="38" fontId="6" fillId="0" borderId="1" xfId="1" applyFont="1" applyFill="1" applyBorder="1" applyAlignment="1" applyProtection="1">
      <alignment vertical="center"/>
    </xf>
    <xf numFmtId="0" fontId="16" fillId="0" borderId="0" xfId="0" applyFont="1">
      <alignment vertical="center"/>
    </xf>
    <xf numFmtId="0" fontId="6" fillId="0" borderId="0" xfId="0" applyFont="1">
      <alignment vertical="center"/>
    </xf>
    <xf numFmtId="0" fontId="15" fillId="0" borderId="0" xfId="0" applyFont="1">
      <alignment vertical="center"/>
    </xf>
    <xf numFmtId="0" fontId="18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11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179" fontId="6" fillId="0" borderId="0" xfId="0" applyNumberFormat="1" applyFont="1" applyAlignment="1">
      <alignment horizontal="left" vertical="center"/>
    </xf>
    <xf numFmtId="179" fontId="6" fillId="0" borderId="0" xfId="0" applyNumberFormat="1" applyFont="1" applyAlignment="1">
      <alignment horizontal="right" vertical="center"/>
    </xf>
    <xf numFmtId="0" fontId="6" fillId="2" borderId="5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wrapText="1" shrinkToFit="1"/>
    </xf>
    <xf numFmtId="0" fontId="6" fillId="2" borderId="2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wrapText="1" shrinkToFit="1"/>
    </xf>
    <xf numFmtId="0" fontId="6" fillId="2" borderId="1" xfId="0" quotePrefix="1" applyFont="1" applyFill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6" fillId="0" borderId="0" xfId="0" applyFont="1" applyAlignment="1">
      <alignment horizontal="center" vertical="center"/>
    </xf>
    <xf numFmtId="38" fontId="6" fillId="0" borderId="0" xfId="0" applyNumberFormat="1" applyFont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0" fontId="11" fillId="0" borderId="0" xfId="0" applyFont="1">
      <alignment vertical="center"/>
    </xf>
    <xf numFmtId="179" fontId="12" fillId="0" borderId="0" xfId="0" applyNumberFormat="1" applyFont="1">
      <alignment vertical="center"/>
    </xf>
    <xf numFmtId="0" fontId="7" fillId="0" borderId="0" xfId="0" applyFont="1">
      <alignment vertical="center"/>
    </xf>
    <xf numFmtId="0" fontId="14" fillId="0" borderId="0" xfId="0" applyFont="1">
      <alignment vertical="center"/>
    </xf>
    <xf numFmtId="0" fontId="6" fillId="2" borderId="5" xfId="0" applyFont="1" applyFill="1" applyBorder="1" applyAlignment="1">
      <alignment horizontal="center" vertical="center" wrapText="1" shrinkToFit="1"/>
    </xf>
    <xf numFmtId="180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quotePrefix="1" applyFont="1" applyFill="1" applyBorder="1" applyAlignment="1">
      <alignment horizontal="left" vertical="center"/>
    </xf>
    <xf numFmtId="38" fontId="6" fillId="0" borderId="0" xfId="0" applyNumberFormat="1" applyFont="1">
      <alignment vertical="center"/>
    </xf>
    <xf numFmtId="0" fontId="6" fillId="2" borderId="6" xfId="0" quotePrefix="1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38" fontId="6" fillId="2" borderId="1" xfId="1" applyFont="1" applyFill="1" applyBorder="1" applyAlignment="1" applyProtection="1">
      <alignment horizontal="center" vertical="center"/>
    </xf>
    <xf numFmtId="38" fontId="6" fillId="2" borderId="1" xfId="0" applyNumberFormat="1" applyFont="1" applyFill="1" applyBorder="1" applyAlignment="1">
      <alignment horizontal="right" vertical="center"/>
    </xf>
    <xf numFmtId="38" fontId="6" fillId="2" borderId="6" xfId="0" applyNumberFormat="1" applyFont="1" applyFill="1" applyBorder="1" applyAlignment="1">
      <alignment horizontal="right" vertical="center"/>
    </xf>
    <xf numFmtId="178" fontId="6" fillId="2" borderId="3" xfId="0" applyNumberFormat="1" applyFont="1" applyFill="1" applyBorder="1" applyAlignment="1">
      <alignment horizontal="right" vertical="center"/>
    </xf>
    <xf numFmtId="176" fontId="10" fillId="0" borderId="6" xfId="1" applyNumberFormat="1" applyFont="1" applyFill="1" applyBorder="1" applyAlignment="1" applyProtection="1">
      <alignment horizontal="left" vertical="center"/>
    </xf>
    <xf numFmtId="38" fontId="6" fillId="0" borderId="3" xfId="1" applyFont="1" applyFill="1" applyBorder="1" applyAlignment="1" applyProtection="1">
      <alignment vertical="center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38" fontId="6" fillId="0" borderId="3" xfId="1" applyFont="1" applyBorder="1" applyAlignment="1" applyProtection="1">
      <alignment horizontal="center" vertical="center" shrinkToFit="1"/>
      <protection locked="0"/>
    </xf>
    <xf numFmtId="176" fontId="6" fillId="0" borderId="3" xfId="1" applyNumberFormat="1" applyFont="1" applyFill="1" applyBorder="1" applyAlignment="1" applyProtection="1">
      <alignment horizontal="center" vertical="center"/>
      <protection locked="0"/>
    </xf>
    <xf numFmtId="38" fontId="6" fillId="0" borderId="3" xfId="1" applyFont="1" applyBorder="1" applyAlignment="1" applyProtection="1">
      <alignment horizontal="right" vertical="center" shrinkToFit="1"/>
      <protection locked="0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6" xfId="0" applyFont="1" applyBorder="1" applyAlignment="1" applyProtection="1">
      <alignment horizontal="center" vertical="center" shrinkToFit="1"/>
      <protection locked="0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3" xfId="0" applyFont="1" applyBorder="1" applyAlignment="1" applyProtection="1">
      <alignment horizontal="center" vertical="center" shrinkToFit="1"/>
      <protection locked="0"/>
    </xf>
    <xf numFmtId="0" fontId="13" fillId="0" borderId="4" xfId="0" applyFont="1" applyBorder="1" applyAlignment="1" applyProtection="1">
      <alignment horizontal="center" vertical="center" shrinkToFit="1"/>
      <protection locked="0"/>
    </xf>
    <xf numFmtId="0" fontId="13" fillId="0" borderId="6" xfId="0" applyFont="1" applyBorder="1" applyAlignment="1" applyProtection="1">
      <alignment horizontal="center" vertical="center" shrinkToFit="1"/>
      <protection locked="0"/>
    </xf>
    <xf numFmtId="177" fontId="6" fillId="2" borderId="4" xfId="0" applyNumberFormat="1" applyFont="1" applyFill="1" applyBorder="1" applyAlignment="1">
      <alignment horizontal="center" vertical="center"/>
    </xf>
    <xf numFmtId="176" fontId="6" fillId="2" borderId="4" xfId="1" applyNumberFormat="1" applyFont="1" applyFill="1" applyBorder="1" applyAlignment="1" applyProtection="1">
      <alignment horizontal="center" vertical="center"/>
    </xf>
    <xf numFmtId="176" fontId="6" fillId="2" borderId="6" xfId="1" applyNumberFormat="1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wrapText="1" shrinkToFit="1"/>
    </xf>
    <xf numFmtId="0" fontId="8" fillId="2" borderId="7" xfId="0" applyFont="1" applyFill="1" applyBorder="1" applyAlignment="1">
      <alignment horizontal="center" vertical="center" wrapText="1" shrinkToFit="1"/>
    </xf>
    <xf numFmtId="0" fontId="8" fillId="2" borderId="4" xfId="0" applyFont="1" applyFill="1" applyBorder="1" applyAlignment="1">
      <alignment horizontal="center" vertical="center" wrapText="1" shrinkToFit="1"/>
    </xf>
    <xf numFmtId="0" fontId="8" fillId="2" borderId="6" xfId="0" applyFont="1" applyFill="1" applyBorder="1" applyAlignment="1">
      <alignment horizontal="center" vertical="center" wrapText="1" shrinkToFi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79" fontId="13" fillId="0" borderId="5" xfId="0" applyNumberFormat="1" applyFont="1" applyBorder="1" applyAlignment="1" applyProtection="1">
      <alignment horizontal="center" vertical="center"/>
      <protection locked="0"/>
    </xf>
    <xf numFmtId="179" fontId="13" fillId="0" borderId="8" xfId="0" applyNumberFormat="1" applyFont="1" applyBorder="1" applyAlignment="1" applyProtection="1">
      <alignment horizontal="center" vertical="center"/>
      <protection locked="0"/>
    </xf>
    <xf numFmtId="179" fontId="13" fillId="0" borderId="4" xfId="0" applyNumberFormat="1" applyFont="1" applyBorder="1" applyAlignment="1">
      <alignment horizontal="center" vertical="center"/>
    </xf>
    <xf numFmtId="179" fontId="13" fillId="0" borderId="6" xfId="0" applyNumberFormat="1" applyFont="1" applyBorder="1" applyAlignment="1">
      <alignment horizontal="center" vertical="center"/>
    </xf>
    <xf numFmtId="0" fontId="6" fillId="2" borderId="2" xfId="0" quotePrefix="1" applyFont="1" applyFill="1" applyBorder="1" applyAlignment="1">
      <alignment horizontal="center" vertical="center"/>
    </xf>
    <xf numFmtId="0" fontId="6" fillId="2" borderId="9" xfId="0" quotePrefix="1" applyFont="1" applyFill="1" applyBorder="1" applyAlignment="1">
      <alignment horizontal="center" vertical="center"/>
    </xf>
    <xf numFmtId="0" fontId="6" fillId="2" borderId="10" xfId="0" quotePrefix="1" applyFont="1" applyFill="1" applyBorder="1" applyAlignment="1">
      <alignment horizontal="center" vertical="center"/>
    </xf>
    <xf numFmtId="179" fontId="13" fillId="0" borderId="3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 shrinkToFit="1"/>
    </xf>
    <xf numFmtId="0" fontId="6" fillId="2" borderId="6" xfId="0" applyFont="1" applyFill="1" applyBorder="1" applyAlignment="1">
      <alignment horizontal="center" vertical="center" wrapText="1" shrinkToFit="1"/>
    </xf>
  </cellXfs>
  <cellStyles count="3">
    <cellStyle name="桁区切り" xfId="1" builtinId="6"/>
    <cellStyle name="桁区切り 4" xfId="2" xr:uid="{00000000-0005-0000-0000-000001000000}"/>
    <cellStyle name="標準" xfId="0" builtinId="0"/>
  </cellStyles>
  <dxfs count="1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723900</xdr:colOff>
      <xdr:row>6</xdr:row>
      <xdr:rowOff>228600</xdr:rowOff>
    </xdr:from>
    <xdr:to>
      <xdr:col>15</xdr:col>
      <xdr:colOff>201705</xdr:colOff>
      <xdr:row>7</xdr:row>
      <xdr:rowOff>228600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784FEB9-874B-42ED-8CEA-2FBCD42EBEF5}"/>
            </a:ext>
          </a:extLst>
        </xdr:cNvPr>
        <xdr:cNvSpPr txBox="1"/>
      </xdr:nvSpPr>
      <xdr:spPr>
        <a:xfrm>
          <a:off x="11830050" y="1857375"/>
          <a:ext cx="43983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～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584200</xdr:colOff>
      <xdr:row>4</xdr:row>
      <xdr:rowOff>0</xdr:rowOff>
    </xdr:from>
    <xdr:to>
      <xdr:col>14</xdr:col>
      <xdr:colOff>211230</xdr:colOff>
      <xdr:row>4</xdr:row>
      <xdr:rowOff>247650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2ACE438-5822-419C-96F9-0808260F426F}"/>
            </a:ext>
          </a:extLst>
        </xdr:cNvPr>
        <xdr:cNvSpPr txBox="1"/>
      </xdr:nvSpPr>
      <xdr:spPr>
        <a:xfrm>
          <a:off x="10706100" y="1206500"/>
          <a:ext cx="43983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～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609600</xdr:colOff>
      <xdr:row>4</xdr:row>
      <xdr:rowOff>0</xdr:rowOff>
    </xdr:from>
    <xdr:to>
      <xdr:col>14</xdr:col>
      <xdr:colOff>236630</xdr:colOff>
      <xdr:row>4</xdr:row>
      <xdr:rowOff>247650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B9D0D934-39DC-4059-8758-BDB20C5B5212}"/>
            </a:ext>
          </a:extLst>
        </xdr:cNvPr>
        <xdr:cNvSpPr txBox="1"/>
      </xdr:nvSpPr>
      <xdr:spPr>
        <a:xfrm>
          <a:off x="10731500" y="1206500"/>
          <a:ext cx="43983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～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582707</xdr:colOff>
      <xdr:row>4</xdr:row>
      <xdr:rowOff>0</xdr:rowOff>
    </xdr:from>
    <xdr:to>
      <xdr:col>14</xdr:col>
      <xdr:colOff>212912</xdr:colOff>
      <xdr:row>5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CA2A8C-80FF-4080-93E2-2EB07FDD1A13}"/>
            </a:ext>
          </a:extLst>
        </xdr:cNvPr>
        <xdr:cNvSpPr txBox="1"/>
      </xdr:nvSpPr>
      <xdr:spPr>
        <a:xfrm>
          <a:off x="9040907" y="742950"/>
          <a:ext cx="43983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～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582707</xdr:colOff>
      <xdr:row>4</xdr:row>
      <xdr:rowOff>0</xdr:rowOff>
    </xdr:from>
    <xdr:to>
      <xdr:col>14</xdr:col>
      <xdr:colOff>212912</xdr:colOff>
      <xdr:row>5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B0C6EA-E688-415A-88AB-3DDF611A07B3}"/>
            </a:ext>
          </a:extLst>
        </xdr:cNvPr>
        <xdr:cNvSpPr txBox="1"/>
      </xdr:nvSpPr>
      <xdr:spPr>
        <a:xfrm>
          <a:off x="9040907" y="742950"/>
          <a:ext cx="43983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～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582707</xdr:colOff>
      <xdr:row>4</xdr:row>
      <xdr:rowOff>0</xdr:rowOff>
    </xdr:from>
    <xdr:to>
      <xdr:col>14</xdr:col>
      <xdr:colOff>212912</xdr:colOff>
      <xdr:row>5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999A0C-0D7C-4C04-8CB9-B756478F3CFC}"/>
            </a:ext>
          </a:extLst>
        </xdr:cNvPr>
        <xdr:cNvSpPr txBox="1"/>
      </xdr:nvSpPr>
      <xdr:spPr>
        <a:xfrm>
          <a:off x="9040907" y="742950"/>
          <a:ext cx="43983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0.59999389629810485"/>
  </sheetPr>
  <dimension ref="A1:R62"/>
  <sheetViews>
    <sheetView showGridLines="0" tabSelected="1" view="pageBreakPreview" zoomScale="75" zoomScaleNormal="75" zoomScaleSheetLayoutView="75" workbookViewId="0"/>
  </sheetViews>
  <sheetFormatPr defaultRowHeight="15.75" x14ac:dyDescent="0.4"/>
  <cols>
    <col min="1" max="1" width="5.625" style="16" customWidth="1"/>
    <col min="2" max="3" width="10.625" style="16" customWidth="1"/>
    <col min="4" max="4" width="20.625" style="16" customWidth="1"/>
    <col min="5" max="7" width="10.625" style="16" customWidth="1"/>
    <col min="8" max="8" width="7.625" style="16" customWidth="1"/>
    <col min="9" max="10" width="10.625" style="16" customWidth="1"/>
    <col min="11" max="11" width="8.625" style="16" customWidth="1"/>
    <col min="12" max="12" width="7.625" style="16" customWidth="1"/>
    <col min="13" max="13" width="8.625" style="16" customWidth="1"/>
    <col min="14" max="15" width="12.625" style="16" customWidth="1"/>
    <col min="16" max="16" width="10.625" style="16" customWidth="1"/>
    <col min="17" max="17" width="12.625" style="16" customWidth="1"/>
    <col min="18" max="16384" width="9" style="16"/>
  </cols>
  <sheetData>
    <row r="1" spans="1:18" ht="24.95" customHeight="1" x14ac:dyDescent="0.4">
      <c r="A1" s="15" t="s">
        <v>26</v>
      </c>
      <c r="D1" s="17"/>
    </row>
    <row r="2" spans="1:18" ht="24.95" customHeight="1" x14ac:dyDescent="0.4">
      <c r="A2" s="18" t="s">
        <v>21</v>
      </c>
    </row>
    <row r="3" spans="1:18" ht="24.95" customHeight="1" x14ac:dyDescent="0.4">
      <c r="A3" s="19" t="s">
        <v>23</v>
      </c>
      <c r="B3" s="20"/>
      <c r="C3" s="20"/>
      <c r="D3" s="20"/>
      <c r="E3" s="20"/>
      <c r="F3" s="20"/>
      <c r="G3" s="20"/>
      <c r="H3" s="20"/>
    </row>
    <row r="4" spans="1:18" ht="15" customHeight="1" x14ac:dyDescent="0.4">
      <c r="A4" s="21"/>
    </row>
    <row r="5" spans="1:18" ht="20.100000000000001" customHeight="1" x14ac:dyDescent="0.4">
      <c r="A5" s="67" t="s">
        <v>14</v>
      </c>
      <c r="B5" s="68"/>
      <c r="C5" s="69"/>
      <c r="D5" s="70"/>
      <c r="E5" s="70"/>
      <c r="F5" s="70"/>
      <c r="G5" s="71"/>
    </row>
    <row r="6" spans="1:18" ht="20.100000000000001" customHeight="1" x14ac:dyDescent="0.4">
      <c r="A6" s="67" t="s">
        <v>12</v>
      </c>
      <c r="B6" s="68"/>
      <c r="C6" s="69"/>
      <c r="D6" s="70"/>
      <c r="E6" s="70"/>
      <c r="F6" s="70"/>
      <c r="G6" s="71"/>
    </row>
    <row r="7" spans="1:18" ht="20.100000000000001" customHeight="1" x14ac:dyDescent="0.4">
      <c r="A7" s="22"/>
    </row>
    <row r="8" spans="1:18" ht="20.100000000000001" customHeight="1" x14ac:dyDescent="0.4">
      <c r="A8" s="23" t="s">
        <v>31</v>
      </c>
      <c r="B8" s="24"/>
      <c r="C8" s="24"/>
      <c r="D8" s="24"/>
      <c r="E8" s="25"/>
      <c r="F8" s="26"/>
      <c r="G8" s="27"/>
      <c r="M8" s="56" t="s">
        <v>13</v>
      </c>
      <c r="N8" s="83"/>
      <c r="O8" s="84"/>
      <c r="P8" s="85" t="str">
        <f>IF(N8="","",DATE(YEAR($N$8),MONTH($N$8)+11,DAY($N$8)))</f>
        <v/>
      </c>
      <c r="Q8" s="86"/>
    </row>
    <row r="9" spans="1:18" ht="75" customHeight="1" x14ac:dyDescent="0.4">
      <c r="A9" s="28" t="s">
        <v>8</v>
      </c>
      <c r="B9" s="75" t="s">
        <v>4</v>
      </c>
      <c r="C9" s="76"/>
      <c r="D9" s="29" t="s">
        <v>11</v>
      </c>
      <c r="E9" s="29" t="s">
        <v>10</v>
      </c>
      <c r="F9" s="29" t="s">
        <v>0</v>
      </c>
      <c r="G9" s="77" t="s">
        <v>6</v>
      </c>
      <c r="H9" s="78"/>
      <c r="I9" s="30" t="s">
        <v>5</v>
      </c>
      <c r="J9" s="31" t="s">
        <v>9</v>
      </c>
      <c r="K9" s="79" t="s">
        <v>7</v>
      </c>
      <c r="L9" s="80"/>
      <c r="M9" s="81" t="s">
        <v>32</v>
      </c>
      <c r="N9" s="82"/>
      <c r="O9" s="48" t="s">
        <v>33</v>
      </c>
      <c r="P9" s="47" t="s">
        <v>15</v>
      </c>
      <c r="Q9" s="31" t="s">
        <v>34</v>
      </c>
    </row>
    <row r="10" spans="1:18" ht="20.100000000000001" customHeight="1" x14ac:dyDescent="0.4">
      <c r="A10" s="32">
        <v>1</v>
      </c>
      <c r="B10" s="65"/>
      <c r="C10" s="66"/>
      <c r="D10" s="58"/>
      <c r="E10" s="59"/>
      <c r="F10" s="60"/>
      <c r="G10" s="55" t="str">
        <f ca="1">IF(OFFSET('1~10'!$P$7,ROW($A1)*3-3,0)="","",OFFSET('1~10'!$P$7,ROW($A1)*3-3,0))</f>
        <v/>
      </c>
      <c r="H10" s="54" t="str">
        <f>IF($F10=" "," ",IF($F10="軽油","ℓ",IF($F10="ガソリン","ℓ",IF($F10="LPG","ℓ",IF($F10="CNG","N㎥",IF($F10="電気","kWh",""))))))</f>
        <v/>
      </c>
      <c r="I10" s="2" t="str">
        <f ca="1">IF(OFFSET('1~10'!$P$8,ROW($A1)*3-3,0)="","",OFFSET('1~10'!$P$8,ROW($A1)*3-3,0))</f>
        <v/>
      </c>
      <c r="J10" s="2" t="str">
        <f ca="1">IF(OFFSET('1~10'!$P$9,ROW($A1)*3-3,0)="","",OFFSET('1~10'!$P$9,ROW($A1)*3-3,0))</f>
        <v/>
      </c>
      <c r="K10" s="3" t="str">
        <f ca="1">IF(F10="電気","－　",IF(OR(G10="",I10=""),"",I10/G10))</f>
        <v/>
      </c>
      <c r="L10" s="4" t="str">
        <f ca="1">IF(OR($F10="",G10=""),"",IF($F10="軽油","㎞/ℓ",IF($F10="ガソリン","㎞/ℓ",IF($F10="LPG","㎞/ℓ",IF($F10="CNG","㎞/N㎥",IF($F10="電気","kWh",""))))))</f>
        <v/>
      </c>
      <c r="M10" s="5" t="str">
        <f>IF($F10=" "," ",IF($F10="軽油",2.62,IF($F10="ガソリン",2.29,IF($F10="LPG",1.67,IF($F10="CNG",1.96,IF($F10="電気",0," "))))))</f>
        <v xml:space="preserve"> </v>
      </c>
      <c r="N10" s="6" t="str">
        <f t="shared" ref="N10:N41" si="0">IF($F10=" "," ",IF($F10="軽油","t-CO₂/kℓ",IF($F10="ガソリン","t-CO₂/kℓ",IF($F10="LPG","t-CO₂/ｋℓ",IF($F10="CNG","t-CO₂/1000N㎥",IF($F10="電気","t-CO₂/kWh"," "))))))</f>
        <v xml:space="preserve"> </v>
      </c>
      <c r="O10" s="7" t="str">
        <f ca="1">IF(I10="","",IF(F10="電気",0,(IF(M10=0.000453,ROUND(G10*M10*1000,2-INT(LOG(ABS(G10*M10*1000)))),ROUND(G10*M10,2-INT(LOG(ABS(G10*M10))))))))</f>
        <v/>
      </c>
      <c r="P10" s="8" t="str">
        <f ca="1">IFERROR(J10/I10,"")</f>
        <v/>
      </c>
      <c r="Q10" s="2" t="str">
        <f ca="1">IF(I10="","",IF(F10="電気",0,IFERROR(O10*P10,"")))</f>
        <v/>
      </c>
    </row>
    <row r="11" spans="1:18" ht="20.100000000000001" customHeight="1" x14ac:dyDescent="0.4">
      <c r="A11" s="32">
        <v>2</v>
      </c>
      <c r="B11" s="65"/>
      <c r="C11" s="66"/>
      <c r="D11" s="58"/>
      <c r="E11" s="59"/>
      <c r="F11" s="60"/>
      <c r="G11" s="55" t="str">
        <f ca="1">IF(OFFSET('1~10'!$P$7,ROW($A2)*3-3,0)="","",OFFSET('1~10'!$P$7,ROW($A2)*3-3,0))</f>
        <v/>
      </c>
      <c r="H11" s="54" t="str">
        <f t="shared" ref="H11:H59" si="1">IF($F11=" "," ",IF($F11="軽油","ℓ",IF($F11="ガソリン","ℓ",IF($F11="LPG","ℓ",IF($F11="CNG","N㎥",IF($F11="電気","kWh",""))))))</f>
        <v/>
      </c>
      <c r="I11" s="2" t="str">
        <f ca="1">IF(OFFSET('1~10'!$P$8,ROW($A2)*3-3,0)="","",OFFSET('1~10'!$P$8,ROW($A2)*3-3,0))</f>
        <v/>
      </c>
      <c r="J11" s="2" t="str">
        <f ca="1">IF(OFFSET('1~10'!$P$9,ROW($A2)*3-3,0)="","",OFFSET('1~10'!$P$9,ROW($A2)*3-3,0))</f>
        <v/>
      </c>
      <c r="K11" s="3" t="str">
        <f t="shared" ref="K11:K59" ca="1" si="2">IF(F11="電気","－　",IF(OR(G11="",I11=""),"",I11/G11))</f>
        <v/>
      </c>
      <c r="L11" s="4" t="str">
        <f t="shared" ref="L11:L59" ca="1" si="3">IF(OR($F11="",G11=""),"",IF($F11="軽油","㎞/ℓ",IF($F11="ガソリン","㎞/ℓ",IF($F11="LPG","㎞/ℓ",IF($F11="CNG","㎞/N㎥",IF($F11="電気","kWh",""))))))</f>
        <v/>
      </c>
      <c r="M11" s="5" t="str">
        <f t="shared" ref="M11:M59" si="4">IF($F11=" "," ",IF($F11="軽油",2.62,IF($F11="ガソリン",2.29,IF($F11="LPG",1.67,IF($F11="CNG",1.96,IF($F11="電気",0," "))))))</f>
        <v xml:space="preserve"> </v>
      </c>
      <c r="N11" s="6" t="str">
        <f t="shared" si="0"/>
        <v xml:space="preserve"> </v>
      </c>
      <c r="O11" s="7" t="str">
        <f t="shared" ref="O11:O59" ca="1" si="5">IF(I11="","",IF(F11="電気",0,(IF(M11=0.000453,ROUND(G11*M11*1000,2-INT(LOG(ABS(G11*M11*1000)))),ROUND(G11*M11,2-INT(LOG(ABS(G11*M11))))))))</f>
        <v/>
      </c>
      <c r="P11" s="8" t="str">
        <f ca="1">IFERROR(J11/I11,"")</f>
        <v/>
      </c>
      <c r="Q11" s="2" t="str">
        <f ca="1">IF(I11="","",IF(F11="電気",0,IFERROR(O11*P11,"")))</f>
        <v/>
      </c>
      <c r="R11" s="45"/>
    </row>
    <row r="12" spans="1:18" ht="20.100000000000001" customHeight="1" x14ac:dyDescent="0.4">
      <c r="A12" s="32">
        <v>3</v>
      </c>
      <c r="B12" s="65"/>
      <c r="C12" s="66"/>
      <c r="D12" s="58"/>
      <c r="E12" s="59"/>
      <c r="F12" s="60"/>
      <c r="G12" s="55" t="str">
        <f ca="1">IF(OFFSET('1~10'!$P$7,ROW($A3)*3-3,0)="","",OFFSET('1~10'!$P$7,ROW($A3)*3-3,0))</f>
        <v/>
      </c>
      <c r="H12" s="54" t="str">
        <f t="shared" si="1"/>
        <v/>
      </c>
      <c r="I12" s="2" t="str">
        <f ca="1">IF(OFFSET('1~10'!$P$8,ROW($A3)*3-3,0)="","",OFFSET('1~10'!$P$8,ROW($A3)*3-3,0))</f>
        <v/>
      </c>
      <c r="J12" s="2" t="str">
        <f ca="1">IF(OFFSET('1~10'!$P$9,ROW($A3)*3-3,0)="","",OFFSET('1~10'!$P$9,ROW($A3)*3-3,0))</f>
        <v/>
      </c>
      <c r="K12" s="3" t="str">
        <f t="shared" ca="1" si="2"/>
        <v/>
      </c>
      <c r="L12" s="4" t="str">
        <f t="shared" ca="1" si="3"/>
        <v/>
      </c>
      <c r="M12" s="5" t="str">
        <f t="shared" si="4"/>
        <v xml:space="preserve"> </v>
      </c>
      <c r="N12" s="6" t="str">
        <f t="shared" si="0"/>
        <v xml:space="preserve"> </v>
      </c>
      <c r="O12" s="7" t="str">
        <f t="shared" ca="1" si="5"/>
        <v/>
      </c>
      <c r="P12" s="8" t="str">
        <f t="shared" ref="P12:P41" ca="1" si="6">IFERROR(J12/I12,"")</f>
        <v/>
      </c>
      <c r="Q12" s="2" t="str">
        <f t="shared" ref="Q12:Q41" ca="1" si="7">IFERROR(O12*P12,"")</f>
        <v/>
      </c>
    </row>
    <row r="13" spans="1:18" ht="20.100000000000001" customHeight="1" x14ac:dyDescent="0.4">
      <c r="A13" s="32">
        <v>4</v>
      </c>
      <c r="B13" s="65"/>
      <c r="C13" s="66"/>
      <c r="D13" s="58"/>
      <c r="E13" s="59"/>
      <c r="F13" s="60"/>
      <c r="G13" s="55" t="str">
        <f ca="1">IF(OFFSET('1~10'!$P$7,ROW($A4)*3-3,0)="","",OFFSET('1~10'!$P$7,ROW($A4)*3-3,0))</f>
        <v/>
      </c>
      <c r="H13" s="54" t="str">
        <f t="shared" si="1"/>
        <v/>
      </c>
      <c r="I13" s="2" t="str">
        <f ca="1">IF(OFFSET('1~10'!$P$8,ROW($A4)*3-3,0)="","",OFFSET('1~10'!$P$8,ROW($A4)*3-3,0))</f>
        <v/>
      </c>
      <c r="J13" s="2" t="str">
        <f ca="1">IF(OFFSET('1~10'!$P$9,ROW($A4)*3-3,0)="","",OFFSET('1~10'!$P$9,ROW($A4)*3-3,0))</f>
        <v/>
      </c>
      <c r="K13" s="3" t="str">
        <f t="shared" ca="1" si="2"/>
        <v/>
      </c>
      <c r="L13" s="4" t="str">
        <f t="shared" ca="1" si="3"/>
        <v/>
      </c>
      <c r="M13" s="5" t="str">
        <f t="shared" si="4"/>
        <v xml:space="preserve"> </v>
      </c>
      <c r="N13" s="6" t="str">
        <f t="shared" si="0"/>
        <v xml:space="preserve"> </v>
      </c>
      <c r="O13" s="7" t="str">
        <f t="shared" ca="1" si="5"/>
        <v/>
      </c>
      <c r="P13" s="8" t="str">
        <f t="shared" ca="1" si="6"/>
        <v/>
      </c>
      <c r="Q13" s="2" t="str">
        <f t="shared" ca="1" si="7"/>
        <v/>
      </c>
    </row>
    <row r="14" spans="1:18" ht="20.100000000000001" customHeight="1" x14ac:dyDescent="0.4">
      <c r="A14" s="32">
        <v>5</v>
      </c>
      <c r="B14" s="65"/>
      <c r="C14" s="66"/>
      <c r="D14" s="58"/>
      <c r="E14" s="59"/>
      <c r="F14" s="60"/>
      <c r="G14" s="55" t="str">
        <f ca="1">IF(OFFSET('1~10'!$P$7,ROW($A5)*3-3,0)="","",OFFSET('1~10'!$P$7,ROW($A5)*3-3,0))</f>
        <v/>
      </c>
      <c r="H14" s="54" t="str">
        <f t="shared" si="1"/>
        <v/>
      </c>
      <c r="I14" s="2" t="str">
        <f ca="1">IF(OFFSET('1~10'!$P$8,ROW($A5)*3-3,0)="","",OFFSET('1~10'!$P$8,ROW($A5)*3-3,0))</f>
        <v/>
      </c>
      <c r="J14" s="2" t="str">
        <f ca="1">IF(OFFSET('1~10'!$P$9,ROW($A5)*3-3,0)="","",OFFSET('1~10'!$P$9,ROW($A5)*3-3,0))</f>
        <v/>
      </c>
      <c r="K14" s="3" t="str">
        <f t="shared" ca="1" si="2"/>
        <v/>
      </c>
      <c r="L14" s="4" t="str">
        <f t="shared" ca="1" si="3"/>
        <v/>
      </c>
      <c r="M14" s="5" t="str">
        <f t="shared" si="4"/>
        <v xml:space="preserve"> </v>
      </c>
      <c r="N14" s="6" t="str">
        <f t="shared" si="0"/>
        <v xml:space="preserve"> </v>
      </c>
      <c r="O14" s="7" t="str">
        <f t="shared" ca="1" si="5"/>
        <v/>
      </c>
      <c r="P14" s="8" t="str">
        <f t="shared" ca="1" si="6"/>
        <v/>
      </c>
      <c r="Q14" s="2" t="str">
        <f t="shared" ca="1" si="7"/>
        <v/>
      </c>
    </row>
    <row r="15" spans="1:18" ht="20.100000000000001" customHeight="1" x14ac:dyDescent="0.4">
      <c r="A15" s="32">
        <v>6</v>
      </c>
      <c r="B15" s="65"/>
      <c r="C15" s="66"/>
      <c r="D15" s="58"/>
      <c r="E15" s="59"/>
      <c r="F15" s="60"/>
      <c r="G15" s="55" t="str">
        <f ca="1">IF(OFFSET('1~10'!$P$7,ROW($A6)*3-3,0)="","",OFFSET('1~10'!$P$7,ROW($A6)*3-3,0))</f>
        <v/>
      </c>
      <c r="H15" s="54" t="str">
        <f t="shared" si="1"/>
        <v/>
      </c>
      <c r="I15" s="2" t="str">
        <f ca="1">IF(OFFSET('1~10'!$P$8,ROW($A6)*3-3,0)="","",OFFSET('1~10'!$P$8,ROW($A6)*3-3,0))</f>
        <v/>
      </c>
      <c r="J15" s="2" t="str">
        <f ca="1">IF(OFFSET('1~10'!$P$9,ROW($A6)*3-3,0)="","",OFFSET('1~10'!$P$9,ROW($A6)*3-3,0))</f>
        <v/>
      </c>
      <c r="K15" s="3" t="str">
        <f t="shared" ca="1" si="2"/>
        <v/>
      </c>
      <c r="L15" s="4" t="str">
        <f t="shared" ca="1" si="3"/>
        <v/>
      </c>
      <c r="M15" s="5" t="str">
        <f t="shared" si="4"/>
        <v xml:space="preserve"> </v>
      </c>
      <c r="N15" s="6" t="str">
        <f t="shared" si="0"/>
        <v xml:space="preserve"> </v>
      </c>
      <c r="O15" s="7" t="str">
        <f t="shared" ca="1" si="5"/>
        <v/>
      </c>
      <c r="P15" s="8" t="str">
        <f t="shared" ca="1" si="6"/>
        <v/>
      </c>
      <c r="Q15" s="2" t="str">
        <f t="shared" ca="1" si="7"/>
        <v/>
      </c>
    </row>
    <row r="16" spans="1:18" ht="20.100000000000001" customHeight="1" x14ac:dyDescent="0.4">
      <c r="A16" s="32">
        <v>7</v>
      </c>
      <c r="B16" s="65"/>
      <c r="C16" s="66"/>
      <c r="D16" s="58"/>
      <c r="E16" s="59"/>
      <c r="F16" s="60"/>
      <c r="G16" s="55" t="str">
        <f ca="1">IF(OFFSET('1~10'!$P$7,ROW($A7)*3-3,0)="","",OFFSET('1~10'!$P$7,ROW($A7)*3-3,0))</f>
        <v/>
      </c>
      <c r="H16" s="54" t="str">
        <f t="shared" si="1"/>
        <v/>
      </c>
      <c r="I16" s="2" t="str">
        <f ca="1">IF(OFFSET('1~10'!$P$8,ROW($A7)*3-3,0)="","",OFFSET('1~10'!$P$8,ROW($A7)*3-3,0))</f>
        <v/>
      </c>
      <c r="J16" s="2" t="str">
        <f ca="1">IF(OFFSET('1~10'!$P$9,ROW($A7)*3-3,0)="","",OFFSET('1~10'!$P$9,ROW($A7)*3-3,0))</f>
        <v/>
      </c>
      <c r="K16" s="3" t="str">
        <f t="shared" ca="1" si="2"/>
        <v/>
      </c>
      <c r="L16" s="4" t="str">
        <f t="shared" ca="1" si="3"/>
        <v/>
      </c>
      <c r="M16" s="5" t="str">
        <f t="shared" si="4"/>
        <v xml:space="preserve"> </v>
      </c>
      <c r="N16" s="6" t="str">
        <f t="shared" si="0"/>
        <v xml:space="preserve"> </v>
      </c>
      <c r="O16" s="7" t="str">
        <f t="shared" ca="1" si="5"/>
        <v/>
      </c>
      <c r="P16" s="8" t="str">
        <f t="shared" ca="1" si="6"/>
        <v/>
      </c>
      <c r="Q16" s="2" t="str">
        <f t="shared" ca="1" si="7"/>
        <v/>
      </c>
    </row>
    <row r="17" spans="1:17" ht="20.100000000000001" customHeight="1" x14ac:dyDescent="0.4">
      <c r="A17" s="32">
        <v>8</v>
      </c>
      <c r="B17" s="65"/>
      <c r="C17" s="66"/>
      <c r="D17" s="58"/>
      <c r="E17" s="59"/>
      <c r="F17" s="60"/>
      <c r="G17" s="55" t="str">
        <f ca="1">IF(OFFSET('1~10'!$P$7,ROW($A8)*3-3,0)="","",OFFSET('1~10'!$P$7,ROW($A8)*3-3,0))</f>
        <v/>
      </c>
      <c r="H17" s="54" t="str">
        <f t="shared" si="1"/>
        <v/>
      </c>
      <c r="I17" s="2" t="str">
        <f ca="1">IF(OFFSET('1~10'!$P$8,ROW($A8)*3-3,0)="","",OFFSET('1~10'!$P$8,ROW($A8)*3-3,0))</f>
        <v/>
      </c>
      <c r="J17" s="2" t="str">
        <f ca="1">IF(OFFSET('1~10'!$P$9,ROW($A8)*3-3,0)="","",OFFSET('1~10'!$P$9,ROW($A8)*3-3,0))</f>
        <v/>
      </c>
      <c r="K17" s="3" t="str">
        <f t="shared" ca="1" si="2"/>
        <v/>
      </c>
      <c r="L17" s="4" t="str">
        <f t="shared" ca="1" si="3"/>
        <v/>
      </c>
      <c r="M17" s="5" t="str">
        <f t="shared" si="4"/>
        <v xml:space="preserve"> </v>
      </c>
      <c r="N17" s="6" t="str">
        <f t="shared" si="0"/>
        <v xml:space="preserve"> </v>
      </c>
      <c r="O17" s="7" t="str">
        <f t="shared" ca="1" si="5"/>
        <v/>
      </c>
      <c r="P17" s="8" t="str">
        <f t="shared" ca="1" si="6"/>
        <v/>
      </c>
      <c r="Q17" s="2" t="str">
        <f t="shared" ca="1" si="7"/>
        <v/>
      </c>
    </row>
    <row r="18" spans="1:17" ht="20.100000000000001" customHeight="1" x14ac:dyDescent="0.4">
      <c r="A18" s="32">
        <v>9</v>
      </c>
      <c r="B18" s="65"/>
      <c r="C18" s="66"/>
      <c r="D18" s="58"/>
      <c r="E18" s="59"/>
      <c r="F18" s="60"/>
      <c r="G18" s="55" t="str">
        <f ca="1">IF(OFFSET('1~10'!$P$7,ROW($A9)*3-3,0)="","",OFFSET('1~10'!$P$7,ROW($A9)*3-3,0))</f>
        <v/>
      </c>
      <c r="H18" s="54" t="str">
        <f t="shared" si="1"/>
        <v/>
      </c>
      <c r="I18" s="2" t="str">
        <f ca="1">IF(OFFSET('1~10'!$P$8,ROW($A9)*3-3,0)="","",OFFSET('1~10'!$P$8,ROW($A9)*3-3,0))</f>
        <v/>
      </c>
      <c r="J18" s="2" t="str">
        <f ca="1">IF(OFFSET('1~10'!$P$9,ROW($A9)*3-3,0)="","",OFFSET('1~10'!$P$9,ROW($A9)*3-3,0))</f>
        <v/>
      </c>
      <c r="K18" s="3" t="str">
        <f t="shared" ca="1" si="2"/>
        <v/>
      </c>
      <c r="L18" s="4" t="str">
        <f t="shared" ca="1" si="3"/>
        <v/>
      </c>
      <c r="M18" s="5" t="str">
        <f t="shared" si="4"/>
        <v xml:space="preserve"> </v>
      </c>
      <c r="N18" s="6" t="str">
        <f t="shared" si="0"/>
        <v xml:space="preserve"> </v>
      </c>
      <c r="O18" s="7" t="str">
        <f t="shared" ca="1" si="5"/>
        <v/>
      </c>
      <c r="P18" s="8" t="str">
        <f t="shared" ca="1" si="6"/>
        <v/>
      </c>
      <c r="Q18" s="2" t="str">
        <f t="shared" ca="1" si="7"/>
        <v/>
      </c>
    </row>
    <row r="19" spans="1:17" ht="20.100000000000001" customHeight="1" x14ac:dyDescent="0.4">
      <c r="A19" s="32">
        <v>10</v>
      </c>
      <c r="B19" s="65"/>
      <c r="C19" s="66"/>
      <c r="D19" s="58"/>
      <c r="E19" s="59"/>
      <c r="F19" s="60"/>
      <c r="G19" s="55" t="str">
        <f ca="1">IF(OFFSET('1~10'!$P$7,ROW($A10)*3-3,0)="","",OFFSET('1~10'!$P$7,ROW($A10)*3-3,0))</f>
        <v/>
      </c>
      <c r="H19" s="54" t="str">
        <f t="shared" si="1"/>
        <v/>
      </c>
      <c r="I19" s="2" t="str">
        <f ca="1">IF(OFFSET('1~10'!$P$8,ROW($A10)*3-3,0)="","",OFFSET('1~10'!$P$8,ROW($A10)*3-3,0))</f>
        <v/>
      </c>
      <c r="J19" s="2" t="str">
        <f ca="1">IF(OFFSET('1~10'!$P$9,ROW($A10)*3-3,0)="","",OFFSET('1~10'!$P$9,ROW($A10)*3-3,0))</f>
        <v/>
      </c>
      <c r="K19" s="3" t="str">
        <f t="shared" ca="1" si="2"/>
        <v/>
      </c>
      <c r="L19" s="4" t="str">
        <f t="shared" ca="1" si="3"/>
        <v/>
      </c>
      <c r="M19" s="5" t="str">
        <f t="shared" si="4"/>
        <v xml:space="preserve"> </v>
      </c>
      <c r="N19" s="6" t="str">
        <f t="shared" si="0"/>
        <v xml:space="preserve"> </v>
      </c>
      <c r="O19" s="7" t="str">
        <f t="shared" ca="1" si="5"/>
        <v/>
      </c>
      <c r="P19" s="8" t="str">
        <f t="shared" ca="1" si="6"/>
        <v/>
      </c>
      <c r="Q19" s="2" t="str">
        <f t="shared" ca="1" si="7"/>
        <v/>
      </c>
    </row>
    <row r="20" spans="1:17" ht="20.100000000000001" customHeight="1" x14ac:dyDescent="0.4">
      <c r="A20" s="32">
        <v>11</v>
      </c>
      <c r="B20" s="65"/>
      <c r="C20" s="66"/>
      <c r="D20" s="58"/>
      <c r="E20" s="59"/>
      <c r="F20" s="60"/>
      <c r="G20" s="55" t="str">
        <f ca="1">IF(OFFSET('11~20'!$P$7,ROW($A1)*3-3,0)="","",OFFSET('11~20'!$P$7,ROW($A1)*3-3,0))</f>
        <v/>
      </c>
      <c r="H20" s="54" t="str">
        <f t="shared" si="1"/>
        <v/>
      </c>
      <c r="I20" s="1" t="str">
        <f ca="1">IF(OFFSET('11~20'!$P$8,ROW($A1)*3-3,0)="","",OFFSET('11~20'!$P$8,ROW($A1)*3-3,0))</f>
        <v/>
      </c>
      <c r="J20" s="2" t="str">
        <f ca="1">IF(OFFSET('11~20'!$P$9,ROW($A1)*3-3,0)="","",OFFSET('11~20'!$P$9,ROW($A1)*3-3,0))</f>
        <v/>
      </c>
      <c r="K20" s="3" t="str">
        <f t="shared" ca="1" si="2"/>
        <v/>
      </c>
      <c r="L20" s="4" t="str">
        <f t="shared" ca="1" si="3"/>
        <v/>
      </c>
      <c r="M20" s="5" t="str">
        <f t="shared" si="4"/>
        <v xml:space="preserve"> </v>
      </c>
      <c r="N20" s="6" t="str">
        <f t="shared" si="0"/>
        <v xml:space="preserve"> </v>
      </c>
      <c r="O20" s="7" t="str">
        <f t="shared" ca="1" si="5"/>
        <v/>
      </c>
      <c r="P20" s="8" t="str">
        <f t="shared" ca="1" si="6"/>
        <v/>
      </c>
      <c r="Q20" s="2" t="str">
        <f t="shared" ca="1" si="7"/>
        <v/>
      </c>
    </row>
    <row r="21" spans="1:17" ht="20.100000000000001" customHeight="1" x14ac:dyDescent="0.4">
      <c r="A21" s="32">
        <v>12</v>
      </c>
      <c r="B21" s="65"/>
      <c r="C21" s="66"/>
      <c r="D21" s="58"/>
      <c r="E21" s="59"/>
      <c r="F21" s="60"/>
      <c r="G21" s="55" t="str">
        <f ca="1">IF(OFFSET('11~20'!$P$7,ROW($A2)*3-3,0)="","",OFFSET('11~20'!$P$7,ROW($A2)*3-3,0))</f>
        <v/>
      </c>
      <c r="H21" s="54" t="str">
        <f t="shared" si="1"/>
        <v/>
      </c>
      <c r="I21" s="1" t="str">
        <f ca="1">IF(OFFSET('11~20'!$P$8,ROW($A2)*3-3,0)="","",OFFSET('11~20'!$P$8,ROW($A2)*3-3,0))</f>
        <v/>
      </c>
      <c r="J21" s="2" t="str">
        <f ca="1">IF(OFFSET('11~20'!$P$9,ROW($A2)*3-3,0)="","",OFFSET('11~20'!$P$9,ROW($A2)*3-3,0))</f>
        <v/>
      </c>
      <c r="K21" s="3" t="str">
        <f t="shared" ca="1" si="2"/>
        <v/>
      </c>
      <c r="L21" s="4" t="str">
        <f t="shared" ca="1" si="3"/>
        <v/>
      </c>
      <c r="M21" s="5" t="str">
        <f t="shared" si="4"/>
        <v xml:space="preserve"> </v>
      </c>
      <c r="N21" s="6" t="str">
        <f t="shared" si="0"/>
        <v xml:space="preserve"> </v>
      </c>
      <c r="O21" s="7" t="str">
        <f t="shared" ca="1" si="5"/>
        <v/>
      </c>
      <c r="P21" s="8" t="str">
        <f t="shared" ca="1" si="6"/>
        <v/>
      </c>
      <c r="Q21" s="2" t="str">
        <f t="shared" ca="1" si="7"/>
        <v/>
      </c>
    </row>
    <row r="22" spans="1:17" ht="20.100000000000001" customHeight="1" x14ac:dyDescent="0.4">
      <c r="A22" s="32">
        <v>13</v>
      </c>
      <c r="B22" s="65"/>
      <c r="C22" s="66"/>
      <c r="D22" s="58"/>
      <c r="E22" s="59"/>
      <c r="F22" s="60"/>
      <c r="G22" s="55" t="str">
        <f ca="1">IF(OFFSET('11~20'!$P$7,ROW($A3)*3-3,0)="","",OFFSET('11~20'!$P$7,ROW($A3)*3-3,0))</f>
        <v/>
      </c>
      <c r="H22" s="54" t="str">
        <f t="shared" si="1"/>
        <v/>
      </c>
      <c r="I22" s="1" t="str">
        <f ca="1">IF(OFFSET('11~20'!$P$8,ROW($A3)*3-3,0)="","",OFFSET('11~20'!$P$8,ROW($A3)*3-3,0))</f>
        <v/>
      </c>
      <c r="J22" s="2" t="str">
        <f ca="1">IF(OFFSET('11~20'!$P$9,ROW($A3)*3-3,0)="","",OFFSET('11~20'!$P$9,ROW($A3)*3-3,0))</f>
        <v/>
      </c>
      <c r="K22" s="3" t="str">
        <f t="shared" ca="1" si="2"/>
        <v/>
      </c>
      <c r="L22" s="4" t="str">
        <f t="shared" ca="1" si="3"/>
        <v/>
      </c>
      <c r="M22" s="5" t="str">
        <f t="shared" si="4"/>
        <v xml:space="preserve"> </v>
      </c>
      <c r="N22" s="6" t="str">
        <f t="shared" si="0"/>
        <v xml:space="preserve"> </v>
      </c>
      <c r="O22" s="7" t="str">
        <f t="shared" ca="1" si="5"/>
        <v/>
      </c>
      <c r="P22" s="8" t="str">
        <f t="shared" ca="1" si="6"/>
        <v/>
      </c>
      <c r="Q22" s="2" t="str">
        <f t="shared" ca="1" si="7"/>
        <v/>
      </c>
    </row>
    <row r="23" spans="1:17" ht="20.100000000000001" customHeight="1" x14ac:dyDescent="0.4">
      <c r="A23" s="32">
        <v>14</v>
      </c>
      <c r="B23" s="65"/>
      <c r="C23" s="66"/>
      <c r="D23" s="58"/>
      <c r="E23" s="59"/>
      <c r="F23" s="60"/>
      <c r="G23" s="55" t="str">
        <f ca="1">IF(OFFSET('11~20'!$P$7,ROW($A4)*3-3,0)="","",OFFSET('11~20'!$P$7,ROW($A4)*3-3,0))</f>
        <v/>
      </c>
      <c r="H23" s="54" t="str">
        <f t="shared" si="1"/>
        <v/>
      </c>
      <c r="I23" s="1" t="str">
        <f ca="1">IF(OFFSET('11~20'!$P$8,ROW($A4)*3-3,0)="","",OFFSET('11~20'!$P$8,ROW($A4)*3-3,0))</f>
        <v/>
      </c>
      <c r="J23" s="2" t="str">
        <f ca="1">IF(OFFSET('11~20'!$P$9,ROW($A4)*3-3,0)="","",OFFSET('11~20'!$P$9,ROW($A4)*3-3,0))</f>
        <v/>
      </c>
      <c r="K23" s="3" t="str">
        <f t="shared" ca="1" si="2"/>
        <v/>
      </c>
      <c r="L23" s="4" t="str">
        <f t="shared" ca="1" si="3"/>
        <v/>
      </c>
      <c r="M23" s="5" t="str">
        <f t="shared" si="4"/>
        <v xml:space="preserve"> </v>
      </c>
      <c r="N23" s="6" t="str">
        <f t="shared" si="0"/>
        <v xml:space="preserve"> </v>
      </c>
      <c r="O23" s="7" t="str">
        <f t="shared" ca="1" si="5"/>
        <v/>
      </c>
      <c r="P23" s="8" t="str">
        <f t="shared" ca="1" si="6"/>
        <v/>
      </c>
      <c r="Q23" s="2" t="str">
        <f t="shared" ca="1" si="7"/>
        <v/>
      </c>
    </row>
    <row r="24" spans="1:17" ht="20.100000000000001" customHeight="1" x14ac:dyDescent="0.4">
      <c r="A24" s="32">
        <v>15</v>
      </c>
      <c r="B24" s="65"/>
      <c r="C24" s="66"/>
      <c r="D24" s="58"/>
      <c r="E24" s="59"/>
      <c r="F24" s="60"/>
      <c r="G24" s="55" t="str">
        <f ca="1">IF(OFFSET('11~20'!$P$7,ROW($A5)*3-3,0)="","",OFFSET('11~20'!$P$7,ROW($A5)*3-3,0))</f>
        <v/>
      </c>
      <c r="H24" s="54" t="str">
        <f t="shared" si="1"/>
        <v/>
      </c>
      <c r="I24" s="1" t="str">
        <f ca="1">IF(OFFSET('11~20'!$P$8,ROW($A5)*3-3,0)="","",OFFSET('11~20'!$P$8,ROW($A5)*3-3,0))</f>
        <v/>
      </c>
      <c r="J24" s="2" t="str">
        <f ca="1">IF(OFFSET('11~20'!$P$9,ROW($A5)*3-3,0)="","",OFFSET('11~20'!$P$9,ROW($A5)*3-3,0))</f>
        <v/>
      </c>
      <c r="K24" s="3" t="str">
        <f t="shared" ca="1" si="2"/>
        <v/>
      </c>
      <c r="L24" s="4" t="str">
        <f t="shared" ca="1" si="3"/>
        <v/>
      </c>
      <c r="M24" s="5" t="str">
        <f t="shared" si="4"/>
        <v xml:space="preserve"> </v>
      </c>
      <c r="N24" s="6" t="str">
        <f t="shared" si="0"/>
        <v xml:space="preserve"> </v>
      </c>
      <c r="O24" s="7" t="str">
        <f t="shared" ca="1" si="5"/>
        <v/>
      </c>
      <c r="P24" s="8" t="str">
        <f t="shared" ca="1" si="6"/>
        <v/>
      </c>
      <c r="Q24" s="2" t="str">
        <f t="shared" ca="1" si="7"/>
        <v/>
      </c>
    </row>
    <row r="25" spans="1:17" ht="20.100000000000001" customHeight="1" x14ac:dyDescent="0.4">
      <c r="A25" s="32">
        <v>16</v>
      </c>
      <c r="B25" s="65"/>
      <c r="C25" s="66"/>
      <c r="D25" s="58"/>
      <c r="E25" s="59"/>
      <c r="F25" s="60"/>
      <c r="G25" s="55" t="str">
        <f ca="1">IF(OFFSET('11~20'!$P$7,ROW($A6)*3-3,0)="","",OFFSET('11~20'!$P$7,ROW($A6)*3-3,0))</f>
        <v/>
      </c>
      <c r="H25" s="54" t="str">
        <f t="shared" si="1"/>
        <v/>
      </c>
      <c r="I25" s="1" t="str">
        <f ca="1">IF(OFFSET('11~20'!$P$8,ROW($A6)*3-3,0)="","",OFFSET('11~20'!$P$8,ROW($A6)*3-3,0))</f>
        <v/>
      </c>
      <c r="J25" s="2" t="str">
        <f ca="1">IF(OFFSET('11~20'!$P$9,ROW($A6)*3-3,0)="","",OFFSET('11~20'!$P$9,ROW($A6)*3-3,0))</f>
        <v/>
      </c>
      <c r="K25" s="3" t="str">
        <f t="shared" ca="1" si="2"/>
        <v/>
      </c>
      <c r="L25" s="4" t="str">
        <f t="shared" ca="1" si="3"/>
        <v/>
      </c>
      <c r="M25" s="5" t="str">
        <f t="shared" si="4"/>
        <v xml:space="preserve"> </v>
      </c>
      <c r="N25" s="6" t="str">
        <f t="shared" si="0"/>
        <v xml:space="preserve"> </v>
      </c>
      <c r="O25" s="7" t="str">
        <f t="shared" ca="1" si="5"/>
        <v/>
      </c>
      <c r="P25" s="8" t="str">
        <f t="shared" ca="1" si="6"/>
        <v/>
      </c>
      <c r="Q25" s="2" t="str">
        <f t="shared" ca="1" si="7"/>
        <v/>
      </c>
    </row>
    <row r="26" spans="1:17" ht="20.100000000000001" customHeight="1" x14ac:dyDescent="0.4">
      <c r="A26" s="32">
        <v>17</v>
      </c>
      <c r="B26" s="65"/>
      <c r="C26" s="66"/>
      <c r="D26" s="58"/>
      <c r="E26" s="59"/>
      <c r="F26" s="60"/>
      <c r="G26" s="55" t="str">
        <f ca="1">IF(OFFSET('11~20'!$P$7,ROW($A7)*3-3,0)="","",OFFSET('11~20'!$P$7,ROW($A7)*3-3,0))</f>
        <v/>
      </c>
      <c r="H26" s="54" t="str">
        <f t="shared" si="1"/>
        <v/>
      </c>
      <c r="I26" s="1" t="str">
        <f ca="1">IF(OFFSET('11~20'!$P$8,ROW($A7)*3-3,0)="","",OFFSET('11~20'!$P$8,ROW($A7)*3-3,0))</f>
        <v/>
      </c>
      <c r="J26" s="2" t="str">
        <f ca="1">IF(OFFSET('11~20'!$P$9,ROW($A7)*3-3,0)="","",OFFSET('11~20'!$P$9,ROW($A7)*3-3,0))</f>
        <v/>
      </c>
      <c r="K26" s="3" t="str">
        <f t="shared" ca="1" si="2"/>
        <v/>
      </c>
      <c r="L26" s="4" t="str">
        <f t="shared" ca="1" si="3"/>
        <v/>
      </c>
      <c r="M26" s="5" t="str">
        <f t="shared" si="4"/>
        <v xml:space="preserve"> </v>
      </c>
      <c r="N26" s="6" t="str">
        <f t="shared" si="0"/>
        <v xml:space="preserve"> </v>
      </c>
      <c r="O26" s="7" t="str">
        <f t="shared" ca="1" si="5"/>
        <v/>
      </c>
      <c r="P26" s="8" t="str">
        <f t="shared" ca="1" si="6"/>
        <v/>
      </c>
      <c r="Q26" s="2" t="str">
        <f t="shared" ca="1" si="7"/>
        <v/>
      </c>
    </row>
    <row r="27" spans="1:17" ht="20.100000000000001" customHeight="1" x14ac:dyDescent="0.4">
      <c r="A27" s="32">
        <v>18</v>
      </c>
      <c r="B27" s="65"/>
      <c r="C27" s="66"/>
      <c r="D27" s="58"/>
      <c r="E27" s="59"/>
      <c r="F27" s="60"/>
      <c r="G27" s="55" t="str">
        <f ca="1">IF(OFFSET('11~20'!$P$7,ROW($A8)*3-3,0)="","",OFFSET('11~20'!$P$7,ROW($A8)*3-3,0))</f>
        <v/>
      </c>
      <c r="H27" s="54" t="str">
        <f t="shared" si="1"/>
        <v/>
      </c>
      <c r="I27" s="1" t="str">
        <f ca="1">IF(OFFSET('11~20'!$P$8,ROW($A8)*3-3,0)="","",OFFSET('11~20'!$P$8,ROW($A8)*3-3,0))</f>
        <v/>
      </c>
      <c r="J27" s="2" t="str">
        <f ca="1">IF(OFFSET('11~20'!$P$9,ROW($A8)*3-3,0)="","",OFFSET('11~20'!$P$9,ROW($A8)*3-3,0))</f>
        <v/>
      </c>
      <c r="K27" s="3" t="str">
        <f t="shared" ca="1" si="2"/>
        <v/>
      </c>
      <c r="L27" s="4" t="str">
        <f t="shared" ca="1" si="3"/>
        <v/>
      </c>
      <c r="M27" s="5" t="str">
        <f t="shared" si="4"/>
        <v xml:space="preserve"> </v>
      </c>
      <c r="N27" s="6" t="str">
        <f t="shared" si="0"/>
        <v xml:space="preserve"> </v>
      </c>
      <c r="O27" s="7" t="str">
        <f t="shared" ca="1" si="5"/>
        <v/>
      </c>
      <c r="P27" s="8" t="str">
        <f t="shared" ca="1" si="6"/>
        <v/>
      </c>
      <c r="Q27" s="2" t="str">
        <f t="shared" ca="1" si="7"/>
        <v/>
      </c>
    </row>
    <row r="28" spans="1:17" ht="20.100000000000001" customHeight="1" x14ac:dyDescent="0.4">
      <c r="A28" s="32">
        <v>19</v>
      </c>
      <c r="B28" s="65"/>
      <c r="C28" s="66"/>
      <c r="D28" s="58"/>
      <c r="E28" s="59"/>
      <c r="F28" s="60"/>
      <c r="G28" s="55" t="str">
        <f ca="1">IF(OFFSET('11~20'!$P$7,ROW($A9)*3-3,0)="","",OFFSET('11~20'!$P$7,ROW($A9)*3-3,0))</f>
        <v/>
      </c>
      <c r="H28" s="54" t="str">
        <f t="shared" si="1"/>
        <v/>
      </c>
      <c r="I28" s="1" t="str">
        <f ca="1">IF(OFFSET('11~20'!$P$8,ROW($A9)*3-3,0)="","",OFFSET('11~20'!$P$8,ROW($A9)*3-3,0))</f>
        <v/>
      </c>
      <c r="J28" s="2" t="str">
        <f ca="1">IF(OFFSET('11~20'!$P$9,ROW($A9)*3-3,0)="","",OFFSET('11~20'!$P$9,ROW($A9)*3-3,0))</f>
        <v/>
      </c>
      <c r="K28" s="3" t="str">
        <f t="shared" ca="1" si="2"/>
        <v/>
      </c>
      <c r="L28" s="4" t="str">
        <f t="shared" ca="1" si="3"/>
        <v/>
      </c>
      <c r="M28" s="5" t="str">
        <f t="shared" si="4"/>
        <v xml:space="preserve"> </v>
      </c>
      <c r="N28" s="6" t="str">
        <f t="shared" si="0"/>
        <v xml:space="preserve"> </v>
      </c>
      <c r="O28" s="7" t="str">
        <f t="shared" ca="1" si="5"/>
        <v/>
      </c>
      <c r="P28" s="8" t="str">
        <f t="shared" ca="1" si="6"/>
        <v/>
      </c>
      <c r="Q28" s="2" t="str">
        <f t="shared" ca="1" si="7"/>
        <v/>
      </c>
    </row>
    <row r="29" spans="1:17" ht="20.100000000000001" customHeight="1" x14ac:dyDescent="0.4">
      <c r="A29" s="32">
        <v>20</v>
      </c>
      <c r="B29" s="65"/>
      <c r="C29" s="66"/>
      <c r="D29" s="58"/>
      <c r="E29" s="59"/>
      <c r="F29" s="60"/>
      <c r="G29" s="55" t="str">
        <f ca="1">IF(OFFSET('11~20'!$P$7,ROW($A10)*3-3,0)="","",OFFSET('11~20'!$P$7,ROW($A10)*3-3,0))</f>
        <v/>
      </c>
      <c r="H29" s="54" t="str">
        <f t="shared" si="1"/>
        <v/>
      </c>
      <c r="I29" s="1" t="str">
        <f ca="1">IF(OFFSET('11~20'!$P$8,ROW($A10)*3-3,0)="","",OFFSET('11~20'!$P$8,ROW($A10)*3-3,0))</f>
        <v/>
      </c>
      <c r="J29" s="2" t="str">
        <f ca="1">IF(OFFSET('11~20'!$P$9,ROW($A10)*3-3,0)="","",OFFSET('11~20'!$P$9,ROW($A10)*3-3,0))</f>
        <v/>
      </c>
      <c r="K29" s="3" t="str">
        <f t="shared" ca="1" si="2"/>
        <v/>
      </c>
      <c r="L29" s="4" t="str">
        <f t="shared" ca="1" si="3"/>
        <v/>
      </c>
      <c r="M29" s="5" t="str">
        <f t="shared" si="4"/>
        <v xml:space="preserve"> </v>
      </c>
      <c r="N29" s="6" t="str">
        <f t="shared" si="0"/>
        <v xml:space="preserve"> </v>
      </c>
      <c r="O29" s="7" t="str">
        <f t="shared" ca="1" si="5"/>
        <v/>
      </c>
      <c r="P29" s="8" t="str">
        <f t="shared" ca="1" si="6"/>
        <v/>
      </c>
      <c r="Q29" s="2" t="str">
        <f t="shared" ca="1" si="7"/>
        <v/>
      </c>
    </row>
    <row r="30" spans="1:17" ht="20.100000000000001" customHeight="1" x14ac:dyDescent="0.4">
      <c r="A30" s="32">
        <v>21</v>
      </c>
      <c r="B30" s="65"/>
      <c r="C30" s="66"/>
      <c r="D30" s="58"/>
      <c r="E30" s="59"/>
      <c r="F30" s="60"/>
      <c r="G30" s="55" t="str">
        <f ca="1">IF(OFFSET('21~30'!$P$7,ROW($A1)*3-3,0)="","",OFFSET('21~30'!$P$7,ROW($A1)*3-3,0))</f>
        <v/>
      </c>
      <c r="H30" s="54" t="str">
        <f t="shared" si="1"/>
        <v/>
      </c>
      <c r="I30" s="1" t="str">
        <f ca="1">IF(OFFSET('21~30'!$P$8,ROW($A1)*3-3,0)="","",OFFSET('21~30'!$P$8,ROW($A1)*3-3,0))</f>
        <v/>
      </c>
      <c r="J30" s="2" t="str">
        <f ca="1">IF(OFFSET('21~30'!$P$9,ROW($A1)*3-3,0)="","",OFFSET('21~30'!$P$9,ROW($A1)*3-3,0))</f>
        <v/>
      </c>
      <c r="K30" s="3" t="str">
        <f t="shared" ca="1" si="2"/>
        <v/>
      </c>
      <c r="L30" s="4" t="str">
        <f t="shared" ca="1" si="3"/>
        <v/>
      </c>
      <c r="M30" s="5" t="str">
        <f t="shared" si="4"/>
        <v xml:space="preserve"> </v>
      </c>
      <c r="N30" s="6" t="str">
        <f t="shared" si="0"/>
        <v xml:space="preserve"> </v>
      </c>
      <c r="O30" s="7" t="str">
        <f t="shared" ca="1" si="5"/>
        <v/>
      </c>
      <c r="P30" s="8" t="str">
        <f t="shared" ca="1" si="6"/>
        <v/>
      </c>
      <c r="Q30" s="2" t="str">
        <f t="shared" ca="1" si="7"/>
        <v/>
      </c>
    </row>
    <row r="31" spans="1:17" ht="20.100000000000001" customHeight="1" x14ac:dyDescent="0.4">
      <c r="A31" s="32">
        <v>22</v>
      </c>
      <c r="B31" s="65"/>
      <c r="C31" s="66"/>
      <c r="D31" s="58"/>
      <c r="E31" s="59"/>
      <c r="F31" s="60"/>
      <c r="G31" s="55" t="str">
        <f ca="1">IF(OFFSET('21~30'!$P$7,ROW($A2)*3-3,0)="","",OFFSET('21~30'!$P$7,ROW($A2)*3-3,0))</f>
        <v/>
      </c>
      <c r="H31" s="54" t="str">
        <f t="shared" si="1"/>
        <v/>
      </c>
      <c r="I31" s="1" t="str">
        <f ca="1">IF(OFFSET('21~30'!$P$8,ROW($A2)*3-3,0)="","",OFFSET('21~30'!$P$8,ROW($A2)*3-3,0))</f>
        <v/>
      </c>
      <c r="J31" s="2" t="str">
        <f ca="1">IF(OFFSET('21~30'!$P$9,ROW($A2)*3-3,0)="","",OFFSET('21~30'!$P$9,ROW($A2)*3-3,0))</f>
        <v/>
      </c>
      <c r="K31" s="3" t="str">
        <f t="shared" ca="1" si="2"/>
        <v/>
      </c>
      <c r="L31" s="4" t="str">
        <f t="shared" ca="1" si="3"/>
        <v/>
      </c>
      <c r="M31" s="5" t="str">
        <f t="shared" si="4"/>
        <v xml:space="preserve"> </v>
      </c>
      <c r="N31" s="6" t="str">
        <f t="shared" si="0"/>
        <v xml:space="preserve"> </v>
      </c>
      <c r="O31" s="7" t="str">
        <f t="shared" ca="1" si="5"/>
        <v/>
      </c>
      <c r="P31" s="8" t="str">
        <f t="shared" ca="1" si="6"/>
        <v/>
      </c>
      <c r="Q31" s="2" t="str">
        <f t="shared" ca="1" si="7"/>
        <v/>
      </c>
    </row>
    <row r="32" spans="1:17" ht="20.100000000000001" customHeight="1" x14ac:dyDescent="0.4">
      <c r="A32" s="32">
        <v>23</v>
      </c>
      <c r="B32" s="65"/>
      <c r="C32" s="66"/>
      <c r="D32" s="58"/>
      <c r="E32" s="59"/>
      <c r="F32" s="60"/>
      <c r="G32" s="55" t="str">
        <f ca="1">IF(OFFSET('21~30'!$P$7,ROW($A3)*3-3,0)="","",OFFSET('21~30'!$P$7,ROW($A3)*3-3,0))</f>
        <v/>
      </c>
      <c r="H32" s="54" t="str">
        <f t="shared" si="1"/>
        <v/>
      </c>
      <c r="I32" s="1" t="str">
        <f ca="1">IF(OFFSET('21~30'!$P$8,ROW($A3)*3-3,0)="","",OFFSET('21~30'!$P$8,ROW($A3)*3-3,0))</f>
        <v/>
      </c>
      <c r="J32" s="2" t="str">
        <f ca="1">IF(OFFSET('21~30'!$P$9,ROW($A3)*3-3,0)="","",OFFSET('21~30'!$P$9,ROW($A3)*3-3,0))</f>
        <v/>
      </c>
      <c r="K32" s="3" t="str">
        <f t="shared" ca="1" si="2"/>
        <v/>
      </c>
      <c r="L32" s="4" t="str">
        <f t="shared" ca="1" si="3"/>
        <v/>
      </c>
      <c r="M32" s="5" t="str">
        <f t="shared" si="4"/>
        <v xml:space="preserve"> </v>
      </c>
      <c r="N32" s="6" t="str">
        <f t="shared" si="0"/>
        <v xml:space="preserve"> </v>
      </c>
      <c r="O32" s="7" t="str">
        <f t="shared" ca="1" si="5"/>
        <v/>
      </c>
      <c r="P32" s="8" t="str">
        <f t="shared" ca="1" si="6"/>
        <v/>
      </c>
      <c r="Q32" s="2" t="str">
        <f t="shared" ca="1" si="7"/>
        <v/>
      </c>
    </row>
    <row r="33" spans="1:17" ht="20.100000000000001" customHeight="1" x14ac:dyDescent="0.4">
      <c r="A33" s="32">
        <v>24</v>
      </c>
      <c r="B33" s="65"/>
      <c r="C33" s="66"/>
      <c r="D33" s="58"/>
      <c r="E33" s="59"/>
      <c r="F33" s="60"/>
      <c r="G33" s="55" t="str">
        <f ca="1">IF(OFFSET('21~30'!$P$7,ROW($A4)*3-3,0)="","",OFFSET('21~30'!$P$7,ROW($A4)*3-3,0))</f>
        <v/>
      </c>
      <c r="H33" s="54" t="str">
        <f t="shared" si="1"/>
        <v/>
      </c>
      <c r="I33" s="1" t="str">
        <f ca="1">IF(OFFSET('21~30'!$P$8,ROW($A4)*3-3,0)="","",OFFSET('21~30'!$P$8,ROW($A4)*3-3,0))</f>
        <v/>
      </c>
      <c r="J33" s="2" t="str">
        <f ca="1">IF(OFFSET('21~30'!$P$9,ROW($A4)*3-3,0)="","",OFFSET('21~30'!$P$9,ROW($A4)*3-3,0))</f>
        <v/>
      </c>
      <c r="K33" s="3" t="str">
        <f t="shared" ca="1" si="2"/>
        <v/>
      </c>
      <c r="L33" s="4" t="str">
        <f t="shared" ca="1" si="3"/>
        <v/>
      </c>
      <c r="M33" s="5" t="str">
        <f t="shared" si="4"/>
        <v xml:space="preserve"> </v>
      </c>
      <c r="N33" s="6" t="str">
        <f t="shared" si="0"/>
        <v xml:space="preserve"> </v>
      </c>
      <c r="O33" s="7" t="str">
        <f t="shared" ca="1" si="5"/>
        <v/>
      </c>
      <c r="P33" s="8" t="str">
        <f t="shared" ca="1" si="6"/>
        <v/>
      </c>
      <c r="Q33" s="2" t="str">
        <f t="shared" ca="1" si="7"/>
        <v/>
      </c>
    </row>
    <row r="34" spans="1:17" ht="20.100000000000001" customHeight="1" x14ac:dyDescent="0.4">
      <c r="A34" s="32">
        <v>25</v>
      </c>
      <c r="B34" s="65"/>
      <c r="C34" s="66"/>
      <c r="D34" s="58"/>
      <c r="E34" s="59"/>
      <c r="F34" s="60"/>
      <c r="G34" s="55" t="str">
        <f ca="1">IF(OFFSET('21~30'!$P$7,ROW($A5)*3-3,0)="","",OFFSET('21~30'!$P$7,ROW($A5)*3-3,0))</f>
        <v/>
      </c>
      <c r="H34" s="54" t="str">
        <f t="shared" si="1"/>
        <v/>
      </c>
      <c r="I34" s="1" t="str">
        <f ca="1">IF(OFFSET('21~30'!$P$8,ROW($A5)*3-3,0)="","",OFFSET('21~30'!$P$8,ROW($A5)*3-3,0))</f>
        <v/>
      </c>
      <c r="J34" s="2" t="str">
        <f ca="1">IF(OFFSET('21~30'!$P$9,ROW($A5)*3-3,0)="","",OFFSET('21~30'!$P$9,ROW($A5)*3-3,0))</f>
        <v/>
      </c>
      <c r="K34" s="3" t="str">
        <f t="shared" ca="1" si="2"/>
        <v/>
      </c>
      <c r="L34" s="4" t="str">
        <f t="shared" ca="1" si="3"/>
        <v/>
      </c>
      <c r="M34" s="5" t="str">
        <f t="shared" si="4"/>
        <v xml:space="preserve"> </v>
      </c>
      <c r="N34" s="6" t="str">
        <f t="shared" si="0"/>
        <v xml:space="preserve"> </v>
      </c>
      <c r="O34" s="7" t="str">
        <f t="shared" ca="1" si="5"/>
        <v/>
      </c>
      <c r="P34" s="8" t="str">
        <f t="shared" ca="1" si="6"/>
        <v/>
      </c>
      <c r="Q34" s="2" t="str">
        <f t="shared" ca="1" si="7"/>
        <v/>
      </c>
    </row>
    <row r="35" spans="1:17" ht="20.100000000000001" customHeight="1" x14ac:dyDescent="0.4">
      <c r="A35" s="32">
        <v>26</v>
      </c>
      <c r="B35" s="65"/>
      <c r="C35" s="66"/>
      <c r="D35" s="58"/>
      <c r="E35" s="59"/>
      <c r="F35" s="60"/>
      <c r="G35" s="55" t="str">
        <f ca="1">IF(OFFSET('21~30'!$P$7,ROW($A6)*3-3,0)="","",OFFSET('21~30'!$P$7,ROW($A6)*3-3,0))</f>
        <v/>
      </c>
      <c r="H35" s="54" t="str">
        <f t="shared" si="1"/>
        <v/>
      </c>
      <c r="I35" s="1" t="str">
        <f ca="1">IF(OFFSET('21~30'!$P$8,ROW($A6)*3-3,0)="","",OFFSET('21~30'!$P$8,ROW($A6)*3-3,0))</f>
        <v/>
      </c>
      <c r="J35" s="2" t="str">
        <f ca="1">IF(OFFSET('21~30'!$P$9,ROW($A6)*3-3,0)="","",OFFSET('21~30'!$P$9,ROW($A6)*3-3,0))</f>
        <v/>
      </c>
      <c r="K35" s="3" t="str">
        <f t="shared" ca="1" si="2"/>
        <v/>
      </c>
      <c r="L35" s="4" t="str">
        <f t="shared" ca="1" si="3"/>
        <v/>
      </c>
      <c r="M35" s="5" t="str">
        <f t="shared" si="4"/>
        <v xml:space="preserve"> </v>
      </c>
      <c r="N35" s="6" t="str">
        <f t="shared" si="0"/>
        <v xml:space="preserve"> </v>
      </c>
      <c r="O35" s="7" t="str">
        <f t="shared" ca="1" si="5"/>
        <v/>
      </c>
      <c r="P35" s="8" t="str">
        <f t="shared" ca="1" si="6"/>
        <v/>
      </c>
      <c r="Q35" s="2" t="str">
        <f t="shared" ca="1" si="7"/>
        <v/>
      </c>
    </row>
    <row r="36" spans="1:17" ht="20.100000000000001" customHeight="1" x14ac:dyDescent="0.4">
      <c r="A36" s="32">
        <v>27</v>
      </c>
      <c r="B36" s="65"/>
      <c r="C36" s="66"/>
      <c r="D36" s="58"/>
      <c r="E36" s="59"/>
      <c r="F36" s="60"/>
      <c r="G36" s="55" t="str">
        <f ca="1">IF(OFFSET('21~30'!$P$7,ROW($A7)*3-3,0)="","",OFFSET('21~30'!$P$7,ROW($A7)*3-3,0))</f>
        <v/>
      </c>
      <c r="H36" s="54" t="str">
        <f t="shared" si="1"/>
        <v/>
      </c>
      <c r="I36" s="1" t="str">
        <f ca="1">IF(OFFSET('21~30'!$P$8,ROW($A7)*3-3,0)="","",OFFSET('21~30'!$P$8,ROW($A7)*3-3,0))</f>
        <v/>
      </c>
      <c r="J36" s="2" t="str">
        <f ca="1">IF(OFFSET('21~30'!$P$9,ROW($A7)*3-3,0)="","",OFFSET('21~30'!$P$9,ROW($A7)*3-3,0))</f>
        <v/>
      </c>
      <c r="K36" s="3" t="str">
        <f t="shared" ca="1" si="2"/>
        <v/>
      </c>
      <c r="L36" s="4" t="str">
        <f t="shared" ca="1" si="3"/>
        <v/>
      </c>
      <c r="M36" s="5" t="str">
        <f t="shared" si="4"/>
        <v xml:space="preserve"> </v>
      </c>
      <c r="N36" s="6" t="str">
        <f t="shared" si="0"/>
        <v xml:space="preserve"> </v>
      </c>
      <c r="O36" s="7" t="str">
        <f t="shared" ca="1" si="5"/>
        <v/>
      </c>
      <c r="P36" s="8" t="str">
        <f t="shared" ca="1" si="6"/>
        <v/>
      </c>
      <c r="Q36" s="2" t="str">
        <f t="shared" ca="1" si="7"/>
        <v/>
      </c>
    </row>
    <row r="37" spans="1:17" ht="20.100000000000001" customHeight="1" x14ac:dyDescent="0.4">
      <c r="A37" s="32">
        <v>28</v>
      </c>
      <c r="B37" s="65"/>
      <c r="C37" s="66"/>
      <c r="D37" s="58"/>
      <c r="E37" s="59"/>
      <c r="F37" s="60"/>
      <c r="G37" s="55" t="str">
        <f ca="1">IF(OFFSET('21~30'!$P$7,ROW($A8)*3-3,0)="","",OFFSET('21~30'!$P$7,ROW($A8)*3-3,0))</f>
        <v/>
      </c>
      <c r="H37" s="54" t="str">
        <f t="shared" si="1"/>
        <v/>
      </c>
      <c r="I37" s="1" t="str">
        <f ca="1">IF(OFFSET('21~30'!$P$8,ROW($A8)*3-3,0)="","",OFFSET('21~30'!$P$8,ROW($A8)*3-3,0))</f>
        <v/>
      </c>
      <c r="J37" s="2" t="str">
        <f ca="1">IF(OFFSET('21~30'!$P$9,ROW($A8)*3-3,0)="","",OFFSET('21~30'!$P$9,ROW($A8)*3-3,0))</f>
        <v/>
      </c>
      <c r="K37" s="3" t="str">
        <f t="shared" ca="1" si="2"/>
        <v/>
      </c>
      <c r="L37" s="4" t="str">
        <f t="shared" ca="1" si="3"/>
        <v/>
      </c>
      <c r="M37" s="5" t="str">
        <f t="shared" si="4"/>
        <v xml:space="preserve"> </v>
      </c>
      <c r="N37" s="6" t="str">
        <f t="shared" si="0"/>
        <v xml:space="preserve"> </v>
      </c>
      <c r="O37" s="7" t="str">
        <f t="shared" ca="1" si="5"/>
        <v/>
      </c>
      <c r="P37" s="8" t="str">
        <f t="shared" ca="1" si="6"/>
        <v/>
      </c>
      <c r="Q37" s="2" t="str">
        <f t="shared" ca="1" si="7"/>
        <v/>
      </c>
    </row>
    <row r="38" spans="1:17" ht="20.100000000000001" customHeight="1" x14ac:dyDescent="0.4">
      <c r="A38" s="32">
        <v>29</v>
      </c>
      <c r="B38" s="65"/>
      <c r="C38" s="66"/>
      <c r="D38" s="58"/>
      <c r="E38" s="59"/>
      <c r="F38" s="60"/>
      <c r="G38" s="55" t="str">
        <f ca="1">IF(OFFSET('21~30'!$P$7,ROW($A9)*3-3,0)="","",OFFSET('21~30'!$P$7,ROW($A9)*3-3,0))</f>
        <v/>
      </c>
      <c r="H38" s="54" t="str">
        <f t="shared" si="1"/>
        <v/>
      </c>
      <c r="I38" s="1" t="str">
        <f ca="1">IF(OFFSET('21~30'!$P$8,ROW($A9)*3-3,0)="","",OFFSET('21~30'!$P$8,ROW($A9)*3-3,0))</f>
        <v/>
      </c>
      <c r="J38" s="2" t="str">
        <f ca="1">IF(OFFSET('21~30'!$P$9,ROW($A9)*3-3,0)="","",OFFSET('21~30'!$P$9,ROW($A9)*3-3,0))</f>
        <v/>
      </c>
      <c r="K38" s="3" t="str">
        <f t="shared" ca="1" si="2"/>
        <v/>
      </c>
      <c r="L38" s="4" t="str">
        <f t="shared" ca="1" si="3"/>
        <v/>
      </c>
      <c r="M38" s="5" t="str">
        <f t="shared" si="4"/>
        <v xml:space="preserve"> </v>
      </c>
      <c r="N38" s="6" t="str">
        <f t="shared" si="0"/>
        <v xml:space="preserve"> </v>
      </c>
      <c r="O38" s="7" t="str">
        <f t="shared" ca="1" si="5"/>
        <v/>
      </c>
      <c r="P38" s="8" t="str">
        <f t="shared" ca="1" si="6"/>
        <v/>
      </c>
      <c r="Q38" s="2" t="str">
        <f t="shared" ca="1" si="7"/>
        <v/>
      </c>
    </row>
    <row r="39" spans="1:17" ht="20.100000000000001" customHeight="1" x14ac:dyDescent="0.4">
      <c r="A39" s="32">
        <v>30</v>
      </c>
      <c r="B39" s="65"/>
      <c r="C39" s="66"/>
      <c r="D39" s="58"/>
      <c r="E39" s="59"/>
      <c r="F39" s="60"/>
      <c r="G39" s="55" t="str">
        <f ca="1">IF(OFFSET('21~30'!$P$7,ROW($A10)*3-3,0)="","",OFFSET('21~30'!$P$7,ROW($A10)*3-3,0))</f>
        <v/>
      </c>
      <c r="H39" s="54" t="str">
        <f t="shared" si="1"/>
        <v/>
      </c>
      <c r="I39" s="1" t="str">
        <f ca="1">IF(OFFSET('21~30'!$P$8,ROW($A10)*3-3,0)="","",OFFSET('21~30'!$P$8,ROW($A10)*3-3,0))</f>
        <v/>
      </c>
      <c r="J39" s="2" t="str">
        <f ca="1">IF(OFFSET('21~30'!$P$9,ROW($A10)*3-3,0)="","",OFFSET('21~30'!$P$9,ROW($A10)*3-3,0))</f>
        <v/>
      </c>
      <c r="K39" s="3" t="str">
        <f t="shared" ca="1" si="2"/>
        <v/>
      </c>
      <c r="L39" s="4" t="str">
        <f t="shared" ca="1" si="3"/>
        <v/>
      </c>
      <c r="M39" s="5" t="str">
        <f t="shared" si="4"/>
        <v xml:space="preserve"> </v>
      </c>
      <c r="N39" s="6" t="str">
        <f t="shared" si="0"/>
        <v xml:space="preserve"> </v>
      </c>
      <c r="O39" s="7" t="str">
        <f t="shared" ca="1" si="5"/>
        <v/>
      </c>
      <c r="P39" s="8" t="str">
        <f t="shared" ca="1" si="6"/>
        <v/>
      </c>
      <c r="Q39" s="2" t="str">
        <f t="shared" ca="1" si="7"/>
        <v/>
      </c>
    </row>
    <row r="40" spans="1:17" ht="20.100000000000001" customHeight="1" x14ac:dyDescent="0.4">
      <c r="A40" s="32">
        <v>31</v>
      </c>
      <c r="B40" s="65"/>
      <c r="C40" s="66"/>
      <c r="D40" s="58"/>
      <c r="E40" s="59"/>
      <c r="F40" s="60"/>
      <c r="G40" s="55" t="str">
        <f ca="1">IF(OFFSET('31~40'!$P$7,ROW($A1)*3-3,0)="","",OFFSET('31~40'!$P$7,ROW($A1)*3-3,0))</f>
        <v/>
      </c>
      <c r="H40" s="54" t="str">
        <f t="shared" si="1"/>
        <v/>
      </c>
      <c r="I40" s="1" t="str">
        <f ca="1">IF(OFFSET('31~40'!$P$8,ROW($A1)*3-3,0)="","",OFFSET('1~10'!$P$8,ROW($A1)*3-3,0))</f>
        <v/>
      </c>
      <c r="J40" s="2" t="str">
        <f ca="1">IF(OFFSET('31~40'!$P$9,ROW($A1)*3-3,0)="","",OFFSET('1~10'!$P$9,ROW($A1)*3-3,0))</f>
        <v/>
      </c>
      <c r="K40" s="3" t="str">
        <f t="shared" ca="1" si="2"/>
        <v/>
      </c>
      <c r="L40" s="4" t="str">
        <f t="shared" ca="1" si="3"/>
        <v/>
      </c>
      <c r="M40" s="5" t="str">
        <f t="shared" si="4"/>
        <v xml:space="preserve"> </v>
      </c>
      <c r="N40" s="6" t="str">
        <f t="shared" si="0"/>
        <v xml:space="preserve"> </v>
      </c>
      <c r="O40" s="7" t="str">
        <f t="shared" ca="1" si="5"/>
        <v/>
      </c>
      <c r="P40" s="8" t="str">
        <f t="shared" ca="1" si="6"/>
        <v/>
      </c>
      <c r="Q40" s="2" t="str">
        <f t="shared" ca="1" si="7"/>
        <v/>
      </c>
    </row>
    <row r="41" spans="1:17" ht="20.100000000000001" customHeight="1" x14ac:dyDescent="0.4">
      <c r="A41" s="32">
        <v>32</v>
      </c>
      <c r="B41" s="65"/>
      <c r="C41" s="66"/>
      <c r="D41" s="58"/>
      <c r="E41" s="59"/>
      <c r="F41" s="60"/>
      <c r="G41" s="55" t="str">
        <f ca="1">IF(OFFSET('31~40'!$P$7,ROW($A2)*3-3,0)="","",OFFSET('31~40'!$P$7,ROW($A2)*3-3,0))</f>
        <v/>
      </c>
      <c r="H41" s="54" t="str">
        <f t="shared" si="1"/>
        <v/>
      </c>
      <c r="I41" s="1" t="str">
        <f ca="1">IF(OFFSET('31~40'!$P$8,ROW($A2)*3-3,0)="","",OFFSET('1~10'!$P$8,ROW($A2)*3-3,0))</f>
        <v/>
      </c>
      <c r="J41" s="2" t="str">
        <f ca="1">IF(OFFSET('31~40'!$P$9,ROW($A2)*3-3,0)="","",OFFSET('1~10'!$P$9,ROW($A2)*3-3,0))</f>
        <v/>
      </c>
      <c r="K41" s="3" t="str">
        <f t="shared" ca="1" si="2"/>
        <v/>
      </c>
      <c r="L41" s="4" t="str">
        <f t="shared" ca="1" si="3"/>
        <v/>
      </c>
      <c r="M41" s="5" t="str">
        <f t="shared" si="4"/>
        <v xml:space="preserve"> </v>
      </c>
      <c r="N41" s="6" t="str">
        <f t="shared" si="0"/>
        <v xml:space="preserve"> </v>
      </c>
      <c r="O41" s="7" t="str">
        <f t="shared" ca="1" si="5"/>
        <v/>
      </c>
      <c r="P41" s="8" t="str">
        <f t="shared" ca="1" si="6"/>
        <v/>
      </c>
      <c r="Q41" s="2" t="str">
        <f t="shared" ca="1" si="7"/>
        <v/>
      </c>
    </row>
    <row r="42" spans="1:17" ht="20.100000000000001" customHeight="1" x14ac:dyDescent="0.4">
      <c r="A42" s="32">
        <v>33</v>
      </c>
      <c r="B42" s="65"/>
      <c r="C42" s="66"/>
      <c r="D42" s="58"/>
      <c r="E42" s="59"/>
      <c r="F42" s="60"/>
      <c r="G42" s="55" t="str">
        <f ca="1">IF(OFFSET('31~40'!$P$7,ROW($A3)*3-3,0)="","",OFFSET('31~40'!$P$7,ROW($A3)*3-3,0))</f>
        <v/>
      </c>
      <c r="H42" s="54" t="str">
        <f t="shared" si="1"/>
        <v/>
      </c>
      <c r="I42" s="1" t="str">
        <f ca="1">IF(OFFSET('31~40'!$P$8,ROW($A3)*3-3,0)="","",OFFSET('1~10'!$P$8,ROW($A3)*3-3,0))</f>
        <v/>
      </c>
      <c r="J42" s="2" t="str">
        <f ca="1">IF(OFFSET('31~40'!$P$9,ROW($A3)*3-3,0)="","",OFFSET('1~10'!$P$9,ROW($A3)*3-3,0))</f>
        <v/>
      </c>
      <c r="K42" s="3" t="str">
        <f t="shared" ca="1" si="2"/>
        <v/>
      </c>
      <c r="L42" s="4" t="str">
        <f t="shared" ca="1" si="3"/>
        <v/>
      </c>
      <c r="M42" s="5" t="str">
        <f t="shared" si="4"/>
        <v xml:space="preserve"> </v>
      </c>
      <c r="N42" s="6" t="str">
        <f t="shared" ref="N42:N59" si="8">IF($F42=" "," ",IF($F42="軽油","t-CO₂/kℓ",IF($F42="ガソリン","t-CO₂/kℓ",IF($F42="LPG","t-CO₂/ｋℓ",IF($F42="CNG","t-CO₂/1000N㎥",IF($F42="電気","t-CO₂/kWh"," "))))))</f>
        <v xml:space="preserve"> </v>
      </c>
      <c r="O42" s="7" t="str">
        <f t="shared" ca="1" si="5"/>
        <v/>
      </c>
      <c r="P42" s="8" t="str">
        <f t="shared" ref="P42:P58" ca="1" si="9">IFERROR(J42/I42,"")</f>
        <v/>
      </c>
      <c r="Q42" s="2" t="str">
        <f t="shared" ref="Q42:Q59" ca="1" si="10">IFERROR(O42*P42,"")</f>
        <v/>
      </c>
    </row>
    <row r="43" spans="1:17" ht="20.100000000000001" customHeight="1" x14ac:dyDescent="0.4">
      <c r="A43" s="32">
        <v>34</v>
      </c>
      <c r="B43" s="65"/>
      <c r="C43" s="66"/>
      <c r="D43" s="58"/>
      <c r="E43" s="59"/>
      <c r="F43" s="60"/>
      <c r="G43" s="55" t="str">
        <f ca="1">IF(OFFSET('31~40'!$P$7,ROW($A4)*3-3,0)="","",OFFSET('31~40'!$P$7,ROW($A4)*3-3,0))</f>
        <v/>
      </c>
      <c r="H43" s="54" t="str">
        <f t="shared" si="1"/>
        <v/>
      </c>
      <c r="I43" s="1" t="str">
        <f ca="1">IF(OFFSET('31~40'!$P$8,ROW($A4)*3-3,0)="","",OFFSET('1~10'!$P$8,ROW($A4)*3-3,0))</f>
        <v/>
      </c>
      <c r="J43" s="2" t="str">
        <f ca="1">IF(OFFSET('31~40'!$P$9,ROW($A4)*3-3,0)="","",OFFSET('1~10'!$P$9,ROW($A4)*3-3,0))</f>
        <v/>
      </c>
      <c r="K43" s="3" t="str">
        <f t="shared" ca="1" si="2"/>
        <v/>
      </c>
      <c r="L43" s="4" t="str">
        <f t="shared" ca="1" si="3"/>
        <v/>
      </c>
      <c r="M43" s="5" t="str">
        <f t="shared" si="4"/>
        <v xml:space="preserve"> </v>
      </c>
      <c r="N43" s="6" t="str">
        <f t="shared" si="8"/>
        <v xml:space="preserve"> </v>
      </c>
      <c r="O43" s="7" t="str">
        <f t="shared" ca="1" si="5"/>
        <v/>
      </c>
      <c r="P43" s="8" t="str">
        <f t="shared" ca="1" si="9"/>
        <v/>
      </c>
      <c r="Q43" s="2" t="str">
        <f t="shared" ca="1" si="10"/>
        <v/>
      </c>
    </row>
    <row r="44" spans="1:17" ht="20.100000000000001" customHeight="1" x14ac:dyDescent="0.4">
      <c r="A44" s="32">
        <v>35</v>
      </c>
      <c r="B44" s="65"/>
      <c r="C44" s="66"/>
      <c r="D44" s="58"/>
      <c r="E44" s="59"/>
      <c r="F44" s="60"/>
      <c r="G44" s="55" t="str">
        <f ca="1">IF(OFFSET('31~40'!$P$7,ROW($A5)*3-3,0)="","",OFFSET('31~40'!$P$7,ROW($A5)*3-3,0))</f>
        <v/>
      </c>
      <c r="H44" s="54" t="str">
        <f t="shared" si="1"/>
        <v/>
      </c>
      <c r="I44" s="1" t="str">
        <f ca="1">IF(OFFSET('31~40'!$P$8,ROW($A5)*3-3,0)="","",OFFSET('1~10'!$P$8,ROW($A5)*3-3,0))</f>
        <v/>
      </c>
      <c r="J44" s="2" t="str">
        <f ca="1">IF(OFFSET('31~40'!$P$9,ROW($A5)*3-3,0)="","",OFFSET('1~10'!$P$9,ROW($A5)*3-3,0))</f>
        <v/>
      </c>
      <c r="K44" s="3" t="str">
        <f t="shared" ca="1" si="2"/>
        <v/>
      </c>
      <c r="L44" s="4" t="str">
        <f t="shared" ca="1" si="3"/>
        <v/>
      </c>
      <c r="M44" s="5" t="str">
        <f t="shared" si="4"/>
        <v xml:space="preserve"> </v>
      </c>
      <c r="N44" s="6" t="str">
        <f t="shared" si="8"/>
        <v xml:space="preserve"> </v>
      </c>
      <c r="O44" s="7" t="str">
        <f t="shared" ca="1" si="5"/>
        <v/>
      </c>
      <c r="P44" s="8" t="str">
        <f t="shared" ca="1" si="9"/>
        <v/>
      </c>
      <c r="Q44" s="2" t="str">
        <f t="shared" ca="1" si="10"/>
        <v/>
      </c>
    </row>
    <row r="45" spans="1:17" ht="20.100000000000001" customHeight="1" x14ac:dyDescent="0.4">
      <c r="A45" s="32">
        <v>36</v>
      </c>
      <c r="B45" s="65"/>
      <c r="C45" s="66"/>
      <c r="D45" s="58"/>
      <c r="E45" s="59"/>
      <c r="F45" s="60"/>
      <c r="G45" s="55" t="str">
        <f ca="1">IF(OFFSET('31~40'!$P$7,ROW($A6)*3-3,0)="","",OFFSET('31~40'!$P$7,ROW($A6)*3-3,0))</f>
        <v/>
      </c>
      <c r="H45" s="54" t="str">
        <f t="shared" si="1"/>
        <v/>
      </c>
      <c r="I45" s="1" t="str">
        <f ca="1">IF(OFFSET('31~40'!$P$8,ROW($A6)*3-3,0)="","",OFFSET('1~10'!$P$8,ROW($A6)*3-3,0))</f>
        <v/>
      </c>
      <c r="J45" s="2" t="str">
        <f ca="1">IF(OFFSET('31~40'!$P$9,ROW($A6)*3-3,0)="","",OFFSET('1~10'!$P$9,ROW($A6)*3-3,0))</f>
        <v/>
      </c>
      <c r="K45" s="3" t="str">
        <f t="shared" ca="1" si="2"/>
        <v/>
      </c>
      <c r="L45" s="4" t="str">
        <f t="shared" ca="1" si="3"/>
        <v/>
      </c>
      <c r="M45" s="5" t="str">
        <f t="shared" si="4"/>
        <v xml:space="preserve"> </v>
      </c>
      <c r="N45" s="6" t="str">
        <f t="shared" si="8"/>
        <v xml:space="preserve"> </v>
      </c>
      <c r="O45" s="7" t="str">
        <f t="shared" ca="1" si="5"/>
        <v/>
      </c>
      <c r="P45" s="8" t="str">
        <f t="shared" ca="1" si="9"/>
        <v/>
      </c>
      <c r="Q45" s="2" t="str">
        <f t="shared" ca="1" si="10"/>
        <v/>
      </c>
    </row>
    <row r="46" spans="1:17" ht="20.100000000000001" customHeight="1" x14ac:dyDescent="0.4">
      <c r="A46" s="32">
        <v>37</v>
      </c>
      <c r="B46" s="65"/>
      <c r="C46" s="66"/>
      <c r="D46" s="58"/>
      <c r="E46" s="59"/>
      <c r="F46" s="60"/>
      <c r="G46" s="55" t="str">
        <f ca="1">IF(OFFSET('31~40'!$P$7,ROW($A7)*3-3,0)="","",OFFSET('31~40'!$P$7,ROW($A7)*3-3,0))</f>
        <v/>
      </c>
      <c r="H46" s="54" t="str">
        <f t="shared" si="1"/>
        <v/>
      </c>
      <c r="I46" s="1" t="str">
        <f ca="1">IF(OFFSET('31~40'!$P$8,ROW($A7)*3-3,0)="","",OFFSET('1~10'!$P$8,ROW($A7)*3-3,0))</f>
        <v/>
      </c>
      <c r="J46" s="2" t="str">
        <f ca="1">IF(OFFSET('31~40'!$P$9,ROW($A7)*3-3,0)="","",OFFSET('1~10'!$P$9,ROW($A7)*3-3,0))</f>
        <v/>
      </c>
      <c r="K46" s="3" t="str">
        <f t="shared" ca="1" si="2"/>
        <v/>
      </c>
      <c r="L46" s="4" t="str">
        <f t="shared" ca="1" si="3"/>
        <v/>
      </c>
      <c r="M46" s="5" t="str">
        <f t="shared" si="4"/>
        <v xml:space="preserve"> </v>
      </c>
      <c r="N46" s="6" t="str">
        <f t="shared" si="8"/>
        <v xml:space="preserve"> </v>
      </c>
      <c r="O46" s="7" t="str">
        <f t="shared" ca="1" si="5"/>
        <v/>
      </c>
      <c r="P46" s="8" t="str">
        <f t="shared" ca="1" si="9"/>
        <v/>
      </c>
      <c r="Q46" s="2" t="str">
        <f t="shared" ca="1" si="10"/>
        <v/>
      </c>
    </row>
    <row r="47" spans="1:17" ht="20.100000000000001" customHeight="1" x14ac:dyDescent="0.4">
      <c r="A47" s="32">
        <v>38</v>
      </c>
      <c r="B47" s="65"/>
      <c r="C47" s="66"/>
      <c r="D47" s="58"/>
      <c r="E47" s="59"/>
      <c r="F47" s="60"/>
      <c r="G47" s="55" t="str">
        <f ca="1">IF(OFFSET('31~40'!$P$7,ROW($A8)*3-3,0)="","",OFFSET('31~40'!$P$7,ROW($A8)*3-3,0))</f>
        <v/>
      </c>
      <c r="H47" s="54" t="str">
        <f t="shared" si="1"/>
        <v/>
      </c>
      <c r="I47" s="1" t="str">
        <f ca="1">IF(OFFSET('31~40'!$P$8,ROW($A8)*3-3,0)="","",OFFSET('1~10'!$P$8,ROW($A8)*3-3,0))</f>
        <v/>
      </c>
      <c r="J47" s="2" t="str">
        <f ca="1">IF(OFFSET('31~40'!$P$9,ROW($A8)*3-3,0)="","",OFFSET('1~10'!$P$9,ROW($A8)*3-3,0))</f>
        <v/>
      </c>
      <c r="K47" s="3" t="str">
        <f t="shared" ca="1" si="2"/>
        <v/>
      </c>
      <c r="L47" s="4" t="str">
        <f t="shared" ca="1" si="3"/>
        <v/>
      </c>
      <c r="M47" s="5" t="str">
        <f t="shared" si="4"/>
        <v xml:space="preserve"> </v>
      </c>
      <c r="N47" s="6" t="str">
        <f t="shared" si="8"/>
        <v xml:space="preserve"> </v>
      </c>
      <c r="O47" s="7" t="str">
        <f t="shared" ca="1" si="5"/>
        <v/>
      </c>
      <c r="P47" s="8" t="str">
        <f t="shared" ca="1" si="9"/>
        <v/>
      </c>
      <c r="Q47" s="2" t="str">
        <f t="shared" ca="1" si="10"/>
        <v/>
      </c>
    </row>
    <row r="48" spans="1:17" ht="20.100000000000001" customHeight="1" x14ac:dyDescent="0.4">
      <c r="A48" s="32">
        <v>39</v>
      </c>
      <c r="B48" s="65"/>
      <c r="C48" s="66"/>
      <c r="D48" s="58"/>
      <c r="E48" s="59"/>
      <c r="F48" s="60"/>
      <c r="G48" s="55" t="str">
        <f ca="1">IF(OFFSET('31~40'!$P$7,ROW($A9)*3-3,0)="","",OFFSET('31~40'!$P$7,ROW($A9)*3-3,0))</f>
        <v/>
      </c>
      <c r="H48" s="54" t="str">
        <f t="shared" si="1"/>
        <v/>
      </c>
      <c r="I48" s="1" t="str">
        <f ca="1">IF(OFFSET('31~40'!$P$8,ROW($A9)*3-3,0)="","",OFFSET('1~10'!$P$8,ROW($A9)*3-3,0))</f>
        <v/>
      </c>
      <c r="J48" s="2" t="str">
        <f ca="1">IF(OFFSET('31~40'!$P$9,ROW($A9)*3-3,0)="","",OFFSET('1~10'!$P$9,ROW($A9)*3-3,0))</f>
        <v/>
      </c>
      <c r="K48" s="3" t="str">
        <f t="shared" ca="1" si="2"/>
        <v/>
      </c>
      <c r="L48" s="4" t="str">
        <f t="shared" ca="1" si="3"/>
        <v/>
      </c>
      <c r="M48" s="5" t="str">
        <f t="shared" si="4"/>
        <v xml:space="preserve"> </v>
      </c>
      <c r="N48" s="6" t="str">
        <f t="shared" si="8"/>
        <v xml:space="preserve"> </v>
      </c>
      <c r="O48" s="7" t="str">
        <f t="shared" ca="1" si="5"/>
        <v/>
      </c>
      <c r="P48" s="8" t="str">
        <f t="shared" ca="1" si="9"/>
        <v/>
      </c>
      <c r="Q48" s="2" t="str">
        <f t="shared" ca="1" si="10"/>
        <v/>
      </c>
    </row>
    <row r="49" spans="1:17" ht="20.100000000000001" customHeight="1" x14ac:dyDescent="0.4">
      <c r="A49" s="32">
        <v>40</v>
      </c>
      <c r="B49" s="65"/>
      <c r="C49" s="66"/>
      <c r="D49" s="58"/>
      <c r="E49" s="59"/>
      <c r="F49" s="60"/>
      <c r="G49" s="55" t="str">
        <f ca="1">IF(OFFSET('31~40'!$P$7,ROW($A10)*3-3,0)="","",OFFSET('31~40'!$P$7,ROW($A10)*3-3,0))</f>
        <v/>
      </c>
      <c r="H49" s="54" t="str">
        <f t="shared" si="1"/>
        <v/>
      </c>
      <c r="I49" s="1" t="str">
        <f ca="1">IF(OFFSET('31~40'!$P$8,ROW($A10)*3-3,0)="","",OFFSET('1~10'!$P$8,ROW($A10)*3-3,0))</f>
        <v/>
      </c>
      <c r="J49" s="2" t="str">
        <f ca="1">IF(OFFSET('31~40'!$P$9,ROW($A10)*3-3,0)="","",OFFSET('1~10'!$P$9,ROW($A10)*3-3,0))</f>
        <v/>
      </c>
      <c r="K49" s="3" t="str">
        <f t="shared" ca="1" si="2"/>
        <v/>
      </c>
      <c r="L49" s="4" t="str">
        <f t="shared" ca="1" si="3"/>
        <v/>
      </c>
      <c r="M49" s="5" t="str">
        <f t="shared" si="4"/>
        <v xml:space="preserve"> </v>
      </c>
      <c r="N49" s="6" t="str">
        <f t="shared" si="8"/>
        <v xml:space="preserve"> </v>
      </c>
      <c r="O49" s="7" t="str">
        <f t="shared" ca="1" si="5"/>
        <v/>
      </c>
      <c r="P49" s="8" t="str">
        <f t="shared" ca="1" si="9"/>
        <v/>
      </c>
      <c r="Q49" s="2" t="str">
        <f t="shared" ca="1" si="10"/>
        <v/>
      </c>
    </row>
    <row r="50" spans="1:17" ht="20.100000000000001" customHeight="1" x14ac:dyDescent="0.4">
      <c r="A50" s="32">
        <v>41</v>
      </c>
      <c r="B50" s="65"/>
      <c r="C50" s="66"/>
      <c r="D50" s="58"/>
      <c r="E50" s="59"/>
      <c r="F50" s="60"/>
      <c r="G50" s="55" t="str">
        <f ca="1">IF(OFFSET('41~50'!$P$7,ROW($A1)*3-3,0)="","",OFFSET('41~50'!$P$7,ROW($A1)*3-3,0))</f>
        <v/>
      </c>
      <c r="H50" s="54" t="str">
        <f t="shared" si="1"/>
        <v/>
      </c>
      <c r="I50" s="1" t="str">
        <f ca="1">IF(OFFSET('41~50'!$P$8,ROW($A1)*3-3,0)="","",OFFSET('41~50'!$P$8,ROW($A1)*3-3,0))</f>
        <v/>
      </c>
      <c r="J50" s="2" t="str">
        <f ca="1">IF(OFFSET('41~50'!$P$9,ROW($A1)*3-3,0)="","",OFFSET('41~50'!$P$9,ROW($A1)*3-3,0))</f>
        <v/>
      </c>
      <c r="K50" s="3" t="str">
        <f t="shared" ca="1" si="2"/>
        <v/>
      </c>
      <c r="L50" s="4" t="str">
        <f t="shared" ca="1" si="3"/>
        <v/>
      </c>
      <c r="M50" s="5" t="str">
        <f t="shared" si="4"/>
        <v xml:space="preserve"> </v>
      </c>
      <c r="N50" s="6" t="str">
        <f t="shared" si="8"/>
        <v xml:space="preserve"> </v>
      </c>
      <c r="O50" s="7" t="str">
        <f t="shared" ca="1" si="5"/>
        <v/>
      </c>
      <c r="P50" s="8" t="str">
        <f t="shared" ca="1" si="9"/>
        <v/>
      </c>
      <c r="Q50" s="2" t="str">
        <f t="shared" ca="1" si="10"/>
        <v/>
      </c>
    </row>
    <row r="51" spans="1:17" ht="20.100000000000001" customHeight="1" x14ac:dyDescent="0.4">
      <c r="A51" s="32">
        <v>42</v>
      </c>
      <c r="B51" s="65"/>
      <c r="C51" s="66"/>
      <c r="D51" s="58"/>
      <c r="E51" s="59"/>
      <c r="F51" s="60"/>
      <c r="G51" s="55" t="str">
        <f ca="1">IF(OFFSET('41~50'!$P$7,ROW($A2)*3-3,0)="","",OFFSET('41~50'!$P$7,ROW($A2)*3-3,0))</f>
        <v/>
      </c>
      <c r="H51" s="54" t="str">
        <f t="shared" si="1"/>
        <v/>
      </c>
      <c r="I51" s="1" t="str">
        <f ca="1">IF(OFFSET('41~50'!$P$8,ROW($A2)*3-3,0)="","",OFFSET('41~50'!$P$8,ROW($A2)*3-3,0))</f>
        <v/>
      </c>
      <c r="J51" s="2" t="str">
        <f ca="1">IF(OFFSET('41~50'!$P$9,ROW($A2)*3-3,0)="","",OFFSET('41~50'!$P$9,ROW($A2)*3-3,0))</f>
        <v/>
      </c>
      <c r="K51" s="3" t="str">
        <f t="shared" ca="1" si="2"/>
        <v/>
      </c>
      <c r="L51" s="4" t="str">
        <f t="shared" ca="1" si="3"/>
        <v/>
      </c>
      <c r="M51" s="5" t="str">
        <f t="shared" si="4"/>
        <v xml:space="preserve"> </v>
      </c>
      <c r="N51" s="6" t="str">
        <f t="shared" si="8"/>
        <v xml:space="preserve"> </v>
      </c>
      <c r="O51" s="7" t="str">
        <f t="shared" ca="1" si="5"/>
        <v/>
      </c>
      <c r="P51" s="8" t="str">
        <f t="shared" ca="1" si="9"/>
        <v/>
      </c>
      <c r="Q51" s="2" t="str">
        <f t="shared" ca="1" si="10"/>
        <v/>
      </c>
    </row>
    <row r="52" spans="1:17" ht="20.100000000000001" customHeight="1" x14ac:dyDescent="0.4">
      <c r="A52" s="32">
        <v>43</v>
      </c>
      <c r="B52" s="65"/>
      <c r="C52" s="66"/>
      <c r="D52" s="58"/>
      <c r="E52" s="59"/>
      <c r="F52" s="60"/>
      <c r="G52" s="55" t="str">
        <f ca="1">IF(OFFSET('41~50'!$P$7,ROW($A3)*3-3,0)="","",OFFSET('41~50'!$P$7,ROW($A3)*3-3,0))</f>
        <v/>
      </c>
      <c r="H52" s="54" t="str">
        <f t="shared" si="1"/>
        <v/>
      </c>
      <c r="I52" s="1" t="str">
        <f ca="1">IF(OFFSET('41~50'!$P$8,ROW($A3)*3-3,0)="","",OFFSET('41~50'!$P$8,ROW($A3)*3-3,0))</f>
        <v/>
      </c>
      <c r="J52" s="2" t="str">
        <f ca="1">IF(OFFSET('41~50'!$P$9,ROW($A3)*3-3,0)="","",OFFSET('41~50'!$P$9,ROW($A3)*3-3,0))</f>
        <v/>
      </c>
      <c r="K52" s="3" t="str">
        <f t="shared" ca="1" si="2"/>
        <v/>
      </c>
      <c r="L52" s="4" t="str">
        <f t="shared" ca="1" si="3"/>
        <v/>
      </c>
      <c r="M52" s="5" t="str">
        <f t="shared" si="4"/>
        <v xml:space="preserve"> </v>
      </c>
      <c r="N52" s="6" t="str">
        <f t="shared" si="8"/>
        <v xml:space="preserve"> </v>
      </c>
      <c r="O52" s="7" t="str">
        <f t="shared" ca="1" si="5"/>
        <v/>
      </c>
      <c r="P52" s="8" t="str">
        <f t="shared" ca="1" si="9"/>
        <v/>
      </c>
      <c r="Q52" s="2" t="str">
        <f t="shared" ca="1" si="10"/>
        <v/>
      </c>
    </row>
    <row r="53" spans="1:17" ht="20.100000000000001" customHeight="1" x14ac:dyDescent="0.4">
      <c r="A53" s="32">
        <v>44</v>
      </c>
      <c r="B53" s="65"/>
      <c r="C53" s="66"/>
      <c r="D53" s="58"/>
      <c r="E53" s="59"/>
      <c r="F53" s="60"/>
      <c r="G53" s="55" t="str">
        <f ca="1">IF(OFFSET('41~50'!$P$7,ROW($A4)*3-3,0)="","",OFFSET('41~50'!$P$7,ROW($A4)*3-3,0))</f>
        <v/>
      </c>
      <c r="H53" s="54" t="str">
        <f t="shared" si="1"/>
        <v/>
      </c>
      <c r="I53" s="1" t="str">
        <f ca="1">IF(OFFSET('41~50'!$P$8,ROW($A4)*3-3,0)="","",OFFSET('41~50'!$P$8,ROW($A4)*3-3,0))</f>
        <v/>
      </c>
      <c r="J53" s="2" t="str">
        <f ca="1">IF(OFFSET('41~50'!$P$9,ROW($A4)*3-3,0)="","",OFFSET('41~50'!$P$9,ROW($A4)*3-3,0))</f>
        <v/>
      </c>
      <c r="K53" s="3" t="str">
        <f t="shared" ca="1" si="2"/>
        <v/>
      </c>
      <c r="L53" s="4" t="str">
        <f t="shared" ca="1" si="3"/>
        <v/>
      </c>
      <c r="M53" s="5" t="str">
        <f t="shared" si="4"/>
        <v xml:space="preserve"> </v>
      </c>
      <c r="N53" s="6" t="str">
        <f t="shared" si="8"/>
        <v xml:space="preserve"> </v>
      </c>
      <c r="O53" s="7" t="str">
        <f t="shared" ca="1" si="5"/>
        <v/>
      </c>
      <c r="P53" s="8" t="str">
        <f t="shared" ca="1" si="9"/>
        <v/>
      </c>
      <c r="Q53" s="2" t="str">
        <f t="shared" ca="1" si="10"/>
        <v/>
      </c>
    </row>
    <row r="54" spans="1:17" ht="20.100000000000001" customHeight="1" x14ac:dyDescent="0.4">
      <c r="A54" s="32">
        <v>45</v>
      </c>
      <c r="B54" s="65"/>
      <c r="C54" s="66"/>
      <c r="D54" s="58"/>
      <c r="E54" s="59"/>
      <c r="F54" s="60"/>
      <c r="G54" s="55" t="str">
        <f ca="1">IF(OFFSET('41~50'!$P$7,ROW($A5)*3-3,0)="","",OFFSET('41~50'!$P$7,ROW($A5)*3-3,0))</f>
        <v/>
      </c>
      <c r="H54" s="54" t="str">
        <f t="shared" si="1"/>
        <v/>
      </c>
      <c r="I54" s="1" t="str">
        <f ca="1">IF(OFFSET('41~50'!$P$8,ROW($A5)*3-3,0)="","",OFFSET('41~50'!$P$8,ROW($A5)*3-3,0))</f>
        <v/>
      </c>
      <c r="J54" s="2" t="str">
        <f ca="1">IF(OFFSET('41~50'!$P$9,ROW($A5)*3-3,0)="","",OFFSET('41~50'!$P$9,ROW($A5)*3-3,0))</f>
        <v/>
      </c>
      <c r="K54" s="3" t="str">
        <f t="shared" ca="1" si="2"/>
        <v/>
      </c>
      <c r="L54" s="4" t="str">
        <f t="shared" ca="1" si="3"/>
        <v/>
      </c>
      <c r="M54" s="5" t="str">
        <f t="shared" si="4"/>
        <v xml:space="preserve"> </v>
      </c>
      <c r="N54" s="6" t="str">
        <f t="shared" si="8"/>
        <v xml:space="preserve"> </v>
      </c>
      <c r="O54" s="7" t="str">
        <f t="shared" ca="1" si="5"/>
        <v/>
      </c>
      <c r="P54" s="8" t="str">
        <f t="shared" ca="1" si="9"/>
        <v/>
      </c>
      <c r="Q54" s="2" t="str">
        <f t="shared" ca="1" si="10"/>
        <v/>
      </c>
    </row>
    <row r="55" spans="1:17" ht="20.100000000000001" customHeight="1" x14ac:dyDescent="0.4">
      <c r="A55" s="32">
        <v>46</v>
      </c>
      <c r="B55" s="65"/>
      <c r="C55" s="66"/>
      <c r="D55" s="58"/>
      <c r="E55" s="59"/>
      <c r="F55" s="60"/>
      <c r="G55" s="55" t="str">
        <f ca="1">IF(OFFSET('41~50'!$P$7,ROW($A6)*3-3,0)="","",OFFSET('41~50'!$P$7,ROW($A6)*3-3,0))</f>
        <v/>
      </c>
      <c r="H55" s="54" t="str">
        <f t="shared" si="1"/>
        <v/>
      </c>
      <c r="I55" s="1" t="str">
        <f ca="1">IF(OFFSET('41~50'!$P$8,ROW($A6)*3-3,0)="","",OFFSET('41~50'!$P$8,ROW($A6)*3-3,0))</f>
        <v/>
      </c>
      <c r="J55" s="2" t="str">
        <f ca="1">IF(OFFSET('41~50'!$P$9,ROW($A6)*3-3,0)="","",OFFSET('41~50'!$P$9,ROW($A6)*3-3,0))</f>
        <v/>
      </c>
      <c r="K55" s="3" t="str">
        <f t="shared" ca="1" si="2"/>
        <v/>
      </c>
      <c r="L55" s="4" t="str">
        <f t="shared" ca="1" si="3"/>
        <v/>
      </c>
      <c r="M55" s="5" t="str">
        <f t="shared" si="4"/>
        <v xml:space="preserve"> </v>
      </c>
      <c r="N55" s="6" t="str">
        <f t="shared" si="8"/>
        <v xml:space="preserve"> </v>
      </c>
      <c r="O55" s="7" t="str">
        <f t="shared" ca="1" si="5"/>
        <v/>
      </c>
      <c r="P55" s="8" t="str">
        <f t="shared" ca="1" si="9"/>
        <v/>
      </c>
      <c r="Q55" s="2" t="str">
        <f t="shared" ca="1" si="10"/>
        <v/>
      </c>
    </row>
    <row r="56" spans="1:17" ht="20.100000000000001" customHeight="1" x14ac:dyDescent="0.4">
      <c r="A56" s="32">
        <v>47</v>
      </c>
      <c r="B56" s="65"/>
      <c r="C56" s="66"/>
      <c r="D56" s="58"/>
      <c r="E56" s="59"/>
      <c r="F56" s="60"/>
      <c r="G56" s="55" t="str">
        <f ca="1">IF(OFFSET('41~50'!$P$7,ROW($A7)*3-3,0)="","",OFFSET('41~50'!$P$7,ROW($A7)*3-3,0))</f>
        <v/>
      </c>
      <c r="H56" s="54" t="str">
        <f t="shared" si="1"/>
        <v/>
      </c>
      <c r="I56" s="1" t="str">
        <f ca="1">IF(OFFSET('41~50'!$P$8,ROW($A7)*3-3,0)="","",OFFSET('41~50'!$P$8,ROW($A7)*3-3,0))</f>
        <v/>
      </c>
      <c r="J56" s="2" t="str">
        <f ca="1">IF(OFFSET('41~50'!$P$9,ROW($A7)*3-3,0)="","",OFFSET('41~50'!$P$9,ROW($A7)*3-3,0))</f>
        <v/>
      </c>
      <c r="K56" s="3" t="str">
        <f t="shared" ca="1" si="2"/>
        <v/>
      </c>
      <c r="L56" s="4" t="str">
        <f t="shared" ca="1" si="3"/>
        <v/>
      </c>
      <c r="M56" s="5" t="str">
        <f t="shared" si="4"/>
        <v xml:space="preserve"> </v>
      </c>
      <c r="N56" s="6" t="str">
        <f t="shared" si="8"/>
        <v xml:space="preserve"> </v>
      </c>
      <c r="O56" s="7" t="str">
        <f t="shared" ca="1" si="5"/>
        <v/>
      </c>
      <c r="P56" s="8" t="str">
        <f t="shared" ca="1" si="9"/>
        <v/>
      </c>
      <c r="Q56" s="2" t="str">
        <f t="shared" ca="1" si="10"/>
        <v/>
      </c>
    </row>
    <row r="57" spans="1:17" ht="20.100000000000001" customHeight="1" x14ac:dyDescent="0.4">
      <c r="A57" s="32">
        <v>48</v>
      </c>
      <c r="B57" s="65"/>
      <c r="C57" s="66"/>
      <c r="D57" s="58"/>
      <c r="E57" s="59"/>
      <c r="F57" s="60"/>
      <c r="G57" s="55" t="str">
        <f ca="1">IF(OFFSET('41~50'!$P$7,ROW($A8)*3-3,0)="","",OFFSET('41~50'!$P$7,ROW($A8)*3-3,0))</f>
        <v/>
      </c>
      <c r="H57" s="54" t="str">
        <f t="shared" si="1"/>
        <v/>
      </c>
      <c r="I57" s="1" t="str">
        <f ca="1">IF(OFFSET('41~50'!$P$8,ROW($A8)*3-3,0)="","",OFFSET('41~50'!$P$8,ROW($A8)*3-3,0))</f>
        <v/>
      </c>
      <c r="J57" s="2" t="str">
        <f ca="1">IF(OFFSET('41~50'!$P$9,ROW($A8)*3-3,0)="","",OFFSET('41~50'!$P$9,ROW($A8)*3-3,0))</f>
        <v/>
      </c>
      <c r="K57" s="3" t="str">
        <f t="shared" ca="1" si="2"/>
        <v/>
      </c>
      <c r="L57" s="4" t="str">
        <f t="shared" ca="1" si="3"/>
        <v/>
      </c>
      <c r="M57" s="5" t="str">
        <f t="shared" si="4"/>
        <v xml:space="preserve"> </v>
      </c>
      <c r="N57" s="6" t="str">
        <f t="shared" si="8"/>
        <v xml:space="preserve"> </v>
      </c>
      <c r="O57" s="7" t="str">
        <f t="shared" ca="1" si="5"/>
        <v/>
      </c>
      <c r="P57" s="8" t="str">
        <f t="shared" ca="1" si="9"/>
        <v/>
      </c>
      <c r="Q57" s="2" t="str">
        <f t="shared" ca="1" si="10"/>
        <v/>
      </c>
    </row>
    <row r="58" spans="1:17" ht="20.100000000000001" customHeight="1" x14ac:dyDescent="0.4">
      <c r="A58" s="32">
        <v>49</v>
      </c>
      <c r="B58" s="65"/>
      <c r="C58" s="66"/>
      <c r="D58" s="58"/>
      <c r="E58" s="59"/>
      <c r="F58" s="60"/>
      <c r="G58" s="55" t="str">
        <f ca="1">IF(OFFSET('41~50'!$P$7,ROW($A9)*3-3,0)="","",OFFSET('41~50'!$P$7,ROW($A9)*3-3,0))</f>
        <v/>
      </c>
      <c r="H58" s="54" t="str">
        <f t="shared" si="1"/>
        <v/>
      </c>
      <c r="I58" s="1" t="str">
        <f ca="1">IF(OFFSET('41~50'!$P$8,ROW($A9)*3-3,0)="","",OFFSET('41~50'!$P$8,ROW($A9)*3-3,0))</f>
        <v/>
      </c>
      <c r="J58" s="2" t="str">
        <f ca="1">IF(OFFSET('41~50'!$P$9,ROW($A9)*3-3,0)="","",OFFSET('41~50'!$P$9,ROW($A9)*3-3,0))</f>
        <v/>
      </c>
      <c r="K58" s="3" t="str">
        <f t="shared" ca="1" si="2"/>
        <v/>
      </c>
      <c r="L58" s="4" t="str">
        <f t="shared" ca="1" si="3"/>
        <v/>
      </c>
      <c r="M58" s="5" t="str">
        <f t="shared" si="4"/>
        <v xml:space="preserve"> </v>
      </c>
      <c r="N58" s="6" t="str">
        <f t="shared" si="8"/>
        <v xml:space="preserve"> </v>
      </c>
      <c r="O58" s="7" t="str">
        <f t="shared" ca="1" si="5"/>
        <v/>
      </c>
      <c r="P58" s="8" t="str">
        <f t="shared" ca="1" si="9"/>
        <v/>
      </c>
      <c r="Q58" s="2" t="str">
        <f t="shared" ca="1" si="10"/>
        <v/>
      </c>
    </row>
    <row r="59" spans="1:17" ht="20.100000000000001" customHeight="1" x14ac:dyDescent="0.4">
      <c r="A59" s="32">
        <v>50</v>
      </c>
      <c r="B59" s="65"/>
      <c r="C59" s="66"/>
      <c r="D59" s="58"/>
      <c r="E59" s="59"/>
      <c r="F59" s="60"/>
      <c r="G59" s="55" t="str">
        <f ca="1">IF(OFFSET('41~50'!$P$7,ROW($A10)*3-3,0)="","",OFFSET('41~50'!$P$7,ROW($A10)*3-3,0))</f>
        <v/>
      </c>
      <c r="H59" s="54" t="str">
        <f t="shared" si="1"/>
        <v/>
      </c>
      <c r="I59" s="1" t="str">
        <f ca="1">IF(OFFSET('41~50'!$P$8,ROW($A10)*3-3,0)="","",OFFSET('41~50'!$P$8,ROW($A10)*3-3,0))</f>
        <v/>
      </c>
      <c r="J59" s="2" t="str">
        <f ca="1">IF(OFFSET('41~50'!$P$9,ROW($A10)*3-3,0)="","",OFFSET('41~50'!$P$9,ROW($A10)*3-3,0))</f>
        <v/>
      </c>
      <c r="K59" s="3" t="str">
        <f t="shared" ca="1" si="2"/>
        <v/>
      </c>
      <c r="L59" s="4" t="str">
        <f t="shared" ca="1" si="3"/>
        <v/>
      </c>
      <c r="M59" s="5" t="str">
        <f t="shared" si="4"/>
        <v xml:space="preserve"> </v>
      </c>
      <c r="N59" s="6" t="str">
        <f t="shared" si="8"/>
        <v xml:space="preserve"> </v>
      </c>
      <c r="O59" s="7" t="str">
        <f t="shared" ca="1" si="5"/>
        <v/>
      </c>
      <c r="P59" s="8" t="str">
        <f ca="1">IFERROR(J59/I59,"")</f>
        <v/>
      </c>
      <c r="Q59" s="2" t="str">
        <f t="shared" ca="1" si="10"/>
        <v/>
      </c>
    </row>
    <row r="60" spans="1:17" ht="20.100000000000001" customHeight="1" x14ac:dyDescent="0.4">
      <c r="A60" s="62" t="s">
        <v>1</v>
      </c>
      <c r="B60" s="63"/>
      <c r="C60" s="64"/>
      <c r="D60" s="50" t="s">
        <v>3</v>
      </c>
      <c r="E60" s="50" t="s">
        <v>3</v>
      </c>
      <c r="F60" s="50" t="s">
        <v>3</v>
      </c>
      <c r="G60" s="62" t="s">
        <v>3</v>
      </c>
      <c r="H60" s="64"/>
      <c r="I60" s="51" t="str">
        <f ca="1">IF(SUM(I10:I59)=0,"",SUM(I10:I59))</f>
        <v/>
      </c>
      <c r="J60" s="52" t="str">
        <f ca="1">IF(SUM(J10:J59)=0,"",SUM(J10:J59))</f>
        <v/>
      </c>
      <c r="K60" s="73" t="s">
        <v>2</v>
      </c>
      <c r="L60" s="74"/>
      <c r="M60" s="72" t="s">
        <v>2</v>
      </c>
      <c r="N60" s="72"/>
      <c r="O60" s="51" t="str">
        <f ca="1">IF(SUM(O10:O59)=0,"",SUM(O10:O59))</f>
        <v/>
      </c>
      <c r="P60" s="53" t="str">
        <f ca="1">IFERROR(J60/I60,"")</f>
        <v/>
      </c>
      <c r="Q60" s="51" t="str">
        <f ca="1">IF(SUM(Q10:Q59)=0,"",SUM(Q10:Q59))</f>
        <v/>
      </c>
    </row>
    <row r="61" spans="1:17" ht="12" customHeight="1" x14ac:dyDescent="0.4">
      <c r="A61" s="33" t="s">
        <v>35</v>
      </c>
      <c r="E61" s="9"/>
      <c r="F61" s="34"/>
      <c r="G61" s="34"/>
      <c r="H61" s="35"/>
      <c r="I61" s="36"/>
      <c r="J61" s="36"/>
      <c r="K61" s="10"/>
      <c r="L61" s="11"/>
      <c r="M61" s="11"/>
      <c r="N61" s="12"/>
    </row>
    <row r="62" spans="1:17" ht="12" customHeight="1" x14ac:dyDescent="0.4">
      <c r="A62" s="49" t="s">
        <v>36</v>
      </c>
      <c r="E62" s="9"/>
      <c r="F62" s="34"/>
      <c r="G62" s="34"/>
      <c r="H62" s="35"/>
      <c r="I62" s="36"/>
      <c r="J62" s="36"/>
      <c r="K62" s="10"/>
      <c r="L62" s="11"/>
      <c r="M62" s="11"/>
      <c r="N62" s="12"/>
    </row>
  </sheetData>
  <sheetProtection algorithmName="SHA-512" hashValue="6x4nkgMoRuiNKyPYuDF4cyRGJwjQN232oqUGb15tRdGZ/UsJq4bIErYvlh+GFw11tEdaULzK1PTZZP9hrsCCuA==" saltValue="kNcIPJD8eby1IJLLDbi6lw==" spinCount="100000" sheet="1" objects="1" scenarios="1"/>
  <mergeCells count="64">
    <mergeCell ref="G9:H9"/>
    <mergeCell ref="K9:L9"/>
    <mergeCell ref="M9:N9"/>
    <mergeCell ref="N8:O8"/>
    <mergeCell ref="P8:Q8"/>
    <mergeCell ref="M60:N60"/>
    <mergeCell ref="G60:H60"/>
    <mergeCell ref="K60:L60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45:C45"/>
    <mergeCell ref="B46:C46"/>
    <mergeCell ref="B44:C44"/>
    <mergeCell ref="B47:C47"/>
    <mergeCell ref="B48:C48"/>
    <mergeCell ref="B39:C39"/>
    <mergeCell ref="B40:C40"/>
    <mergeCell ref="B41:C41"/>
    <mergeCell ref="B42:C42"/>
    <mergeCell ref="B43:C43"/>
    <mergeCell ref="A60:C60"/>
    <mergeCell ref="B59:C59"/>
    <mergeCell ref="A5:B5"/>
    <mergeCell ref="A6:B6"/>
    <mergeCell ref="C5:G5"/>
    <mergeCell ref="C6:G6"/>
    <mergeCell ref="B54:C54"/>
    <mergeCell ref="B55:C55"/>
    <mergeCell ref="B56:C56"/>
    <mergeCell ref="B57:C57"/>
    <mergeCell ref="B58:C58"/>
    <mergeCell ref="B49:C49"/>
    <mergeCell ref="B50:C50"/>
    <mergeCell ref="B51:C51"/>
    <mergeCell ref="B52:C52"/>
    <mergeCell ref="B53:C53"/>
  </mergeCells>
  <phoneticPr fontId="2"/>
  <conditionalFormatting sqref="B10:B59">
    <cfRule type="containsBlanks" dxfId="9" priority="3">
      <formula>LEN(TRIM(B10))=0</formula>
    </cfRule>
  </conditionalFormatting>
  <conditionalFormatting sqref="C5:C6">
    <cfRule type="containsBlanks" dxfId="8" priority="5">
      <formula>LEN(TRIM(C5))=0</formula>
    </cfRule>
  </conditionalFormatting>
  <conditionalFormatting sqref="D10:F59">
    <cfRule type="containsBlanks" dxfId="7" priority="4">
      <formula>LEN(TRIM(D10))=0</formula>
    </cfRule>
  </conditionalFormatting>
  <conditionalFormatting sqref="N8">
    <cfRule type="containsBlanks" dxfId="6" priority="1">
      <formula>LEN(TRIM(N8))=0</formula>
    </cfRule>
    <cfRule type="cellIs" dxfId="5" priority="2" operator="equal">
      <formula>""""""</formula>
    </cfRule>
  </conditionalFormatting>
  <dataValidations count="1">
    <dataValidation type="list" allowBlank="1" showInputMessage="1" showErrorMessage="1" sqref="F10:F59" xr:uid="{3BD96B5F-BB9D-4958-BD2E-F43A47CA8918}">
      <formula1>"　,軽油,ガソリン,LPG,CNG,電気"</formula1>
    </dataValidation>
  </dataValidations>
  <printOptions horizontalCentered="1" verticalCentered="1"/>
  <pageMargins left="0" right="0" top="0.39370078740157483" bottom="0.39370078740157483" header="0.31496062992125984" footer="0.31496062992125984"/>
  <pageSetup paperSize="8" scale="60" firstPageNumber="18" fitToWidth="0" orientation="landscape" useFirstPageNumber="1" r:id="rId1"/>
  <ignoredErrors>
    <ignoredError sqref="P60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4" tint="0.59999389629810485"/>
    <pageSetUpPr fitToPage="1"/>
  </sheetPr>
  <dimension ref="A1:S36"/>
  <sheetViews>
    <sheetView showGridLines="0" view="pageBreakPreview" zoomScale="75" zoomScaleNormal="75" zoomScaleSheetLayoutView="75" workbookViewId="0"/>
  </sheetViews>
  <sheetFormatPr defaultRowHeight="15.75" x14ac:dyDescent="0.4"/>
  <cols>
    <col min="1" max="1" width="5.625" style="16" customWidth="1"/>
    <col min="2" max="2" width="9.75" style="16" customWidth="1"/>
    <col min="3" max="23" width="10.625" style="16" customWidth="1"/>
    <col min="24" max="25" width="15.625" style="16" customWidth="1"/>
    <col min="26" max="16384" width="9" style="16"/>
  </cols>
  <sheetData>
    <row r="1" spans="1:19" ht="24.95" customHeight="1" x14ac:dyDescent="0.4">
      <c r="A1" s="15" t="s">
        <v>26</v>
      </c>
      <c r="C1" s="17"/>
    </row>
    <row r="2" spans="1:19" ht="24.95" customHeight="1" x14ac:dyDescent="0.4">
      <c r="A2" s="18" t="s">
        <v>22</v>
      </c>
    </row>
    <row r="3" spans="1:19" ht="24.95" customHeight="1" x14ac:dyDescent="0.4">
      <c r="A3" s="23" t="s">
        <v>24</v>
      </c>
      <c r="B3" s="20"/>
      <c r="C3" s="20"/>
      <c r="D3" s="37"/>
      <c r="E3" s="20"/>
      <c r="F3" s="20"/>
      <c r="G3" s="20"/>
      <c r="H3" s="20"/>
      <c r="I3" s="20"/>
    </row>
    <row r="4" spans="1:19" ht="20.100000000000001" customHeight="1" x14ac:dyDescent="0.4">
      <c r="B4" s="24"/>
      <c r="C4" s="24"/>
      <c r="D4" s="24"/>
      <c r="F4" s="25"/>
      <c r="G4" s="26"/>
      <c r="H4" s="27"/>
      <c r="R4" s="38"/>
      <c r="S4" s="38"/>
    </row>
    <row r="5" spans="1:19" ht="20.100000000000001" customHeight="1" x14ac:dyDescent="0.4">
      <c r="A5" s="39" t="s">
        <v>25</v>
      </c>
      <c r="B5" s="40"/>
      <c r="C5" s="39"/>
      <c r="D5" s="39"/>
      <c r="L5" s="57" t="s">
        <v>13</v>
      </c>
      <c r="M5" s="90" t="str">
        <f>IF('【STEP3】 A-1'!$N$8="","",'【STEP3】 A-1'!$N$8)</f>
        <v/>
      </c>
      <c r="N5" s="85"/>
      <c r="O5" s="85" t="str">
        <f>IF(M5="","",DATE(YEAR($M$5),MONTH($M$5)+11,DAY($M$5)))</f>
        <v/>
      </c>
      <c r="P5" s="86"/>
    </row>
    <row r="6" spans="1:19" ht="24.75" customHeight="1" x14ac:dyDescent="0.4">
      <c r="A6" s="41" t="s">
        <v>8</v>
      </c>
      <c r="B6" s="91" t="s">
        <v>16</v>
      </c>
      <c r="C6" s="92"/>
      <c r="D6" s="42" t="str">
        <f>M5</f>
        <v/>
      </c>
      <c r="E6" s="42" t="str">
        <f>IF($M$5="","",DATE(YEAR($M$5),MONTH($M$5)+1,DAY($M$5)))</f>
        <v/>
      </c>
      <c r="F6" s="42" t="str">
        <f>IF($M$5="","",DATE(YEAR($M$5),MONTH($M$5)+2,DAY($M$5)))</f>
        <v/>
      </c>
      <c r="G6" s="42" t="str">
        <f>IF($M$5="","",DATE(YEAR($M$5),MONTH($M$5)+3,DAY($M$5)))</f>
        <v/>
      </c>
      <c r="H6" s="42" t="str">
        <f>IF($M$5="","",DATE(YEAR($M$5),MONTH($M$5)+4,DAY($M$5)))</f>
        <v/>
      </c>
      <c r="I6" s="42" t="str">
        <f>IF($M$5="","",DATE(YEAR($M$5),MONTH($M$5)+5,DAY($M$5)))</f>
        <v/>
      </c>
      <c r="J6" s="42" t="str">
        <f>IF($M$5="","",DATE(YEAR($M$5),MONTH($M$5)+6,DAY($M$5)))</f>
        <v/>
      </c>
      <c r="K6" s="42" t="str">
        <f>IF($M$5="","",DATE(YEAR($M$5),MONTH($M$5)+7,DAY($M$5)))</f>
        <v/>
      </c>
      <c r="L6" s="42" t="str">
        <f>IF($M$5="","",DATE(YEAR($M$5),MONTH($M$5)+8,DAY($M$5)))</f>
        <v/>
      </c>
      <c r="M6" s="42" t="str">
        <f>IF($M$5="","",DATE(YEAR($M$5),MONTH($M$5)+9,DAY($M$5)))</f>
        <v/>
      </c>
      <c r="N6" s="42" t="str">
        <f>IF($M$5="","",DATE(YEAR($M$5),MONTH($M$5)+10,DAY($M$5)))</f>
        <v/>
      </c>
      <c r="O6" s="42" t="str">
        <f>IF($M$5="","",DATE(YEAR($M$5),MONTH($M$5)+11,DAY($M$5)))</f>
        <v/>
      </c>
      <c r="P6" s="43" t="s">
        <v>1</v>
      </c>
    </row>
    <row r="7" spans="1:19" ht="20.100000000000001" customHeight="1" x14ac:dyDescent="0.4">
      <c r="A7" s="87">
        <v>1</v>
      </c>
      <c r="B7" s="44" t="s">
        <v>17</v>
      </c>
      <c r="C7" s="13" t="str">
        <f>IF('【STEP3】 A-1'!F10="電気",CONCATENATE("(kWh","/月)"),IF('【STEP3】 A-1'!F10&lt;&gt;"電気",CONCATENATE("(",'【STEP3】 A-1'!H10,"/月)")))</f>
        <v>(/月)</v>
      </c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14" t="str">
        <f>IF(C7="(kWh/月)","        －",IF(SUM(D7:O7)=0,"",SUM(D7:O7)))</f>
        <v/>
      </c>
      <c r="Q7" s="45"/>
    </row>
    <row r="8" spans="1:19" ht="20.100000000000001" customHeight="1" x14ac:dyDescent="0.4">
      <c r="A8" s="88"/>
      <c r="B8" s="44" t="s">
        <v>18</v>
      </c>
      <c r="C8" s="46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14" t="str">
        <f>IF(SUM(D8:O8)=0,"",SUM(D8:O8))</f>
        <v/>
      </c>
    </row>
    <row r="9" spans="1:19" ht="20.100000000000001" customHeight="1" x14ac:dyDescent="0.4">
      <c r="A9" s="88"/>
      <c r="B9" s="44" t="s">
        <v>20</v>
      </c>
      <c r="C9" s="46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14" t="str">
        <f t="shared" ref="P9:P36" si="0">IF(SUM(D9:O9)=0,"",SUM(D9:O9))</f>
        <v/>
      </c>
    </row>
    <row r="10" spans="1:19" ht="20.100000000000001" customHeight="1" x14ac:dyDescent="0.4">
      <c r="A10" s="87">
        <v>2</v>
      </c>
      <c r="B10" s="44" t="s">
        <v>17</v>
      </c>
      <c r="C10" s="13" t="str">
        <f>IF('【STEP3】 A-1'!F11="電気",CONCATENATE("(kWh","/月)"),IF('【STEP3】 A-1'!F11&lt;&gt;"電気",CONCATENATE("(",'【STEP3】 A-1'!H11,"/月)")))</f>
        <v>(/月)</v>
      </c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14" t="str">
        <f>IF(C10="(kWh/月)","        －",IF(SUM(D10:O10)=0,"",SUM(D10:O10)))</f>
        <v/>
      </c>
      <c r="Q10" s="45"/>
    </row>
    <row r="11" spans="1:19" ht="20.100000000000001" customHeight="1" x14ac:dyDescent="0.4">
      <c r="A11" s="88"/>
      <c r="B11" s="44" t="s">
        <v>18</v>
      </c>
      <c r="C11" s="46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14" t="str">
        <f>IF(SUM(D11:O11)=0,"",SUM(D11:O11))</f>
        <v/>
      </c>
    </row>
    <row r="12" spans="1:19" ht="20.100000000000001" customHeight="1" x14ac:dyDescent="0.4">
      <c r="A12" s="88"/>
      <c r="B12" s="44" t="s">
        <v>20</v>
      </c>
      <c r="C12" s="46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14" t="str">
        <f t="shared" si="0"/>
        <v/>
      </c>
    </row>
    <row r="13" spans="1:19" ht="20.100000000000001" customHeight="1" x14ac:dyDescent="0.4">
      <c r="A13" s="87">
        <v>3</v>
      </c>
      <c r="B13" s="44" t="s">
        <v>17</v>
      </c>
      <c r="C13" s="13" t="str">
        <f>IF('【STEP3】 A-1'!F12="電気",CONCATENATE("(kWh","/月)"),IF('【STEP3】 A-1'!F12&lt;&gt;"電気",CONCATENATE("(",'【STEP3】 A-1'!H12,"/月)")))</f>
        <v>(/月)</v>
      </c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14" t="str">
        <f>IF(C13="(kWh/月)","        －",IF(SUM(D13:O13)=0,"",SUM(D13:O13)))</f>
        <v/>
      </c>
      <c r="Q13" s="45"/>
    </row>
    <row r="14" spans="1:19" ht="20.100000000000001" customHeight="1" x14ac:dyDescent="0.4">
      <c r="A14" s="88"/>
      <c r="B14" s="44" t="s">
        <v>18</v>
      </c>
      <c r="C14" s="46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14" t="str">
        <f>IF(SUM(D14:O14)=0,"",SUM(D14:O14))</f>
        <v/>
      </c>
    </row>
    <row r="15" spans="1:19" ht="20.100000000000001" customHeight="1" x14ac:dyDescent="0.4">
      <c r="A15" s="88"/>
      <c r="B15" s="44" t="s">
        <v>20</v>
      </c>
      <c r="C15" s="46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14" t="str">
        <f t="shared" si="0"/>
        <v/>
      </c>
    </row>
    <row r="16" spans="1:19" ht="20.100000000000001" customHeight="1" x14ac:dyDescent="0.4">
      <c r="A16" s="87">
        <v>4</v>
      </c>
      <c r="B16" s="44" t="s">
        <v>17</v>
      </c>
      <c r="C16" s="13" t="str">
        <f>IF('【STEP3】 A-1'!F13="電気",CONCATENATE("(kWh","/月)"),IF('【STEP3】 A-1'!F13&lt;&gt;"電気",CONCATENATE("(",'【STEP3】 A-1'!H13,"/月)")))</f>
        <v>(/月)</v>
      </c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14" t="str">
        <f>IF(C16="(kWh/月)","        －",IF(SUM(D16:O16)=0,"",SUM(D16:O16)))</f>
        <v/>
      </c>
      <c r="Q16" s="45"/>
    </row>
    <row r="17" spans="1:17" ht="20.100000000000001" customHeight="1" x14ac:dyDescent="0.4">
      <c r="A17" s="88"/>
      <c r="B17" s="44" t="s">
        <v>18</v>
      </c>
      <c r="C17" s="46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14" t="str">
        <f>IF(SUM(D17:O17)=0,"",SUM(D17:O17))</f>
        <v/>
      </c>
    </row>
    <row r="18" spans="1:17" ht="20.100000000000001" customHeight="1" x14ac:dyDescent="0.4">
      <c r="A18" s="88"/>
      <c r="B18" s="44" t="s">
        <v>20</v>
      </c>
      <c r="C18" s="46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14" t="str">
        <f t="shared" si="0"/>
        <v/>
      </c>
    </row>
    <row r="19" spans="1:17" ht="20.100000000000001" customHeight="1" x14ac:dyDescent="0.4">
      <c r="A19" s="87">
        <v>5</v>
      </c>
      <c r="B19" s="44" t="s">
        <v>17</v>
      </c>
      <c r="C19" s="13" t="str">
        <f>IF('【STEP3】 A-1'!F14="電気",CONCATENATE("(kWh","/月)"),IF('【STEP3】 A-1'!F14&lt;&gt;"電気",CONCATENATE("(",'【STEP3】 A-1'!H14,"/月)")))</f>
        <v>(/月)</v>
      </c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14" t="str">
        <f>IF(C19="(kWh/月)","        －",IF(SUM(D19:O19)=0,"",SUM(D19:O19)))</f>
        <v/>
      </c>
      <c r="Q19" s="45"/>
    </row>
    <row r="20" spans="1:17" ht="20.100000000000001" customHeight="1" x14ac:dyDescent="0.4">
      <c r="A20" s="88"/>
      <c r="B20" s="44" t="s">
        <v>18</v>
      </c>
      <c r="C20" s="46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14" t="str">
        <f>IF(SUM(D20:O20)=0,"",SUM(D20:O20))</f>
        <v/>
      </c>
    </row>
    <row r="21" spans="1:17" ht="20.100000000000001" customHeight="1" x14ac:dyDescent="0.4">
      <c r="A21" s="88"/>
      <c r="B21" s="44" t="s">
        <v>20</v>
      </c>
      <c r="C21" s="46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14" t="str">
        <f t="shared" si="0"/>
        <v/>
      </c>
    </row>
    <row r="22" spans="1:17" ht="20.100000000000001" customHeight="1" x14ac:dyDescent="0.4">
      <c r="A22" s="87">
        <v>6</v>
      </c>
      <c r="B22" s="44" t="s">
        <v>17</v>
      </c>
      <c r="C22" s="13" t="str">
        <f>IF('【STEP3】 A-1'!F15="電気",CONCATENATE("(kWh","/月)"),IF('【STEP3】 A-1'!F15&lt;&gt;"電気",CONCATENATE("(",'【STEP3】 A-1'!H15,"/月)")))</f>
        <v>(/月)</v>
      </c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14" t="str">
        <f>IF(C22="(kWh/月)","        －",IF(SUM(D22:O22)=0,"",SUM(D22:O22)))</f>
        <v/>
      </c>
      <c r="Q22" s="45"/>
    </row>
    <row r="23" spans="1:17" ht="20.100000000000001" customHeight="1" x14ac:dyDescent="0.4">
      <c r="A23" s="88"/>
      <c r="B23" s="44" t="s">
        <v>18</v>
      </c>
      <c r="C23" s="46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14" t="str">
        <f>IF(SUM(D23:O23)=0,"",SUM(D23:O23))</f>
        <v/>
      </c>
    </row>
    <row r="24" spans="1:17" ht="20.100000000000001" customHeight="1" x14ac:dyDescent="0.4">
      <c r="A24" s="88"/>
      <c r="B24" s="44" t="s">
        <v>20</v>
      </c>
      <c r="C24" s="46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14" t="str">
        <f t="shared" si="0"/>
        <v/>
      </c>
    </row>
    <row r="25" spans="1:17" ht="20.100000000000001" customHeight="1" x14ac:dyDescent="0.4">
      <c r="A25" s="87">
        <v>7</v>
      </c>
      <c r="B25" s="44" t="s">
        <v>17</v>
      </c>
      <c r="C25" s="13" t="str">
        <f>IF('【STEP3】 A-1'!F16="電気",CONCATENATE("(kWh","/月)"),IF('【STEP3】 A-1'!F16&lt;&gt;"電気",CONCATENATE("(",'【STEP3】 A-1'!H16,"/月)")))</f>
        <v>(/月)</v>
      </c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14" t="str">
        <f>IF(C25="(kWh/月)","        －",IF(SUM(D25:O25)=0,"",SUM(D25:O25)))</f>
        <v/>
      </c>
      <c r="Q25" s="45"/>
    </row>
    <row r="26" spans="1:17" ht="20.100000000000001" customHeight="1" x14ac:dyDescent="0.4">
      <c r="A26" s="88"/>
      <c r="B26" s="44" t="s">
        <v>18</v>
      </c>
      <c r="C26" s="46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14" t="str">
        <f>IF(SUM(D26:O26)=0,"",SUM(D26:O26))</f>
        <v/>
      </c>
    </row>
    <row r="27" spans="1:17" ht="20.100000000000001" customHeight="1" x14ac:dyDescent="0.4">
      <c r="A27" s="88"/>
      <c r="B27" s="44" t="s">
        <v>20</v>
      </c>
      <c r="C27" s="46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14" t="str">
        <f t="shared" si="0"/>
        <v/>
      </c>
    </row>
    <row r="28" spans="1:17" ht="20.100000000000001" customHeight="1" x14ac:dyDescent="0.4">
      <c r="A28" s="87">
        <v>8</v>
      </c>
      <c r="B28" s="44" t="s">
        <v>17</v>
      </c>
      <c r="C28" s="13" t="str">
        <f>IF('【STEP3】 A-1'!F17="電気",CONCATENATE("(kWh","/月)"),IF('【STEP3】 A-1'!F17&lt;&gt;"電気",CONCATENATE("(",'【STEP3】 A-1'!H17,"/月)")))</f>
        <v>(/月)</v>
      </c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14" t="str">
        <f>IF(C28="(kWh/月)","        －",IF(SUM(D28:O28)=0,"",SUM(D28:O28)))</f>
        <v/>
      </c>
      <c r="Q28" s="45"/>
    </row>
    <row r="29" spans="1:17" ht="20.100000000000001" customHeight="1" x14ac:dyDescent="0.4">
      <c r="A29" s="88"/>
      <c r="B29" s="44" t="s">
        <v>18</v>
      </c>
      <c r="C29" s="46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14" t="str">
        <f>IF(SUM(D29:O29)=0,"",SUM(D29:O29))</f>
        <v/>
      </c>
    </row>
    <row r="30" spans="1:17" ht="20.100000000000001" customHeight="1" x14ac:dyDescent="0.4">
      <c r="A30" s="88"/>
      <c r="B30" s="44" t="s">
        <v>20</v>
      </c>
      <c r="C30" s="46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14" t="str">
        <f t="shared" si="0"/>
        <v/>
      </c>
    </row>
    <row r="31" spans="1:17" ht="20.100000000000001" customHeight="1" x14ac:dyDescent="0.4">
      <c r="A31" s="87">
        <v>9</v>
      </c>
      <c r="B31" s="44" t="s">
        <v>17</v>
      </c>
      <c r="C31" s="13" t="str">
        <f>IF('【STEP3】 A-1'!F18="電気",CONCATENATE("(kWh","/月)"),IF('【STEP3】 A-1'!F18&lt;&gt;"電気",CONCATENATE("(",'【STEP3】 A-1'!H18,"/月)")))</f>
        <v>(/月)</v>
      </c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14" t="str">
        <f>IF(C31="(kWh/月)","        －",IF(SUM(D31:O31)=0,"",SUM(D31:O31)))</f>
        <v/>
      </c>
      <c r="Q31" s="45"/>
    </row>
    <row r="32" spans="1:17" ht="20.100000000000001" customHeight="1" x14ac:dyDescent="0.4">
      <c r="A32" s="88"/>
      <c r="B32" s="44" t="s">
        <v>18</v>
      </c>
      <c r="C32" s="46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14" t="str">
        <f>IF(SUM(D32:O32)=0,"",SUM(D32:O32))</f>
        <v/>
      </c>
    </row>
    <row r="33" spans="1:17" ht="20.100000000000001" customHeight="1" x14ac:dyDescent="0.4">
      <c r="A33" s="88"/>
      <c r="B33" s="44" t="s">
        <v>20</v>
      </c>
      <c r="C33" s="46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14" t="str">
        <f>IF(SUM(D33:O33)=0,"",SUM(D33:O33))</f>
        <v/>
      </c>
    </row>
    <row r="34" spans="1:17" ht="20.100000000000001" customHeight="1" x14ac:dyDescent="0.4">
      <c r="A34" s="87">
        <v>10</v>
      </c>
      <c r="B34" s="44" t="s">
        <v>17</v>
      </c>
      <c r="C34" s="13" t="str">
        <f>IF('【STEP3】 A-1'!F19="電気",CONCATENATE("(kWh","/月)"),IF('【STEP3】 A-1'!F19&lt;&gt;"電気",CONCATENATE("(",'【STEP3】 A-1'!H19,"/月)")))</f>
        <v>(/月)</v>
      </c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14" t="str">
        <f>IF(C34="(kWh/月)","        －",IF(SUM(D34:O34)=0,"",SUM(D34:O34)))</f>
        <v/>
      </c>
      <c r="Q34" s="45"/>
    </row>
    <row r="35" spans="1:17" ht="20.100000000000001" customHeight="1" x14ac:dyDescent="0.4">
      <c r="A35" s="88"/>
      <c r="B35" s="44" t="s">
        <v>18</v>
      </c>
      <c r="C35" s="46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14" t="str">
        <f>IF(SUM(D35:O35)=0,"",SUM(D35:O35))</f>
        <v/>
      </c>
    </row>
    <row r="36" spans="1:17" ht="20.100000000000001" customHeight="1" x14ac:dyDescent="0.4">
      <c r="A36" s="89"/>
      <c r="B36" s="44" t="s">
        <v>20</v>
      </c>
      <c r="C36" s="46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14" t="str">
        <f t="shared" si="0"/>
        <v/>
      </c>
    </row>
  </sheetData>
  <sheetProtection algorithmName="SHA-512" hashValue="L7ctXhLcLVUHWHC1r3LPkDDo50DlH2Zd1h/cVMCJfx1NNQeU2M6Tqn1wLsRyvAyRnNg335fPA1GWSybphT8M7A==" saltValue="/1kkl4gvaRXmkqCMr2iqTA==" spinCount="100000" sheet="1" objects="1" scenarios="1"/>
  <mergeCells count="13">
    <mergeCell ref="O5:P5"/>
    <mergeCell ref="M5:N5"/>
    <mergeCell ref="B6:C6"/>
    <mergeCell ref="A19:A21"/>
    <mergeCell ref="A16:A18"/>
    <mergeCell ref="A13:A15"/>
    <mergeCell ref="A10:A12"/>
    <mergeCell ref="A7:A9"/>
    <mergeCell ref="A34:A36"/>
    <mergeCell ref="A31:A33"/>
    <mergeCell ref="A28:A30"/>
    <mergeCell ref="A25:A27"/>
    <mergeCell ref="A22:A24"/>
  </mergeCells>
  <phoneticPr fontId="2"/>
  <conditionalFormatting sqref="D7:O36">
    <cfRule type="containsBlanks" dxfId="4" priority="1">
      <formula>LEN(TRIM(D7))=0</formula>
    </cfRule>
  </conditionalFormatting>
  <printOptions horizontalCentered="1" verticalCentered="1"/>
  <pageMargins left="0.25" right="0.25" top="0.75" bottom="0.75" header="0.3" footer="0.3"/>
  <pageSetup paperSize="9" scale="67" firstPageNumber="18" orientation="landscape" useFirstPageNumber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4" tint="0.59999389629810485"/>
    <pageSetUpPr fitToPage="1"/>
  </sheetPr>
  <dimension ref="A1:S36"/>
  <sheetViews>
    <sheetView showGridLines="0" view="pageBreakPreview" zoomScale="75" zoomScaleNormal="85" zoomScaleSheetLayoutView="75" workbookViewId="0"/>
  </sheetViews>
  <sheetFormatPr defaultRowHeight="15.75" x14ac:dyDescent="0.4"/>
  <cols>
    <col min="1" max="1" width="5.625" style="16" customWidth="1"/>
    <col min="2" max="2" width="9.875" style="16" customWidth="1"/>
    <col min="3" max="23" width="10.625" style="16" customWidth="1"/>
    <col min="24" max="25" width="15.625" style="16" customWidth="1"/>
    <col min="26" max="16384" width="9" style="16"/>
  </cols>
  <sheetData>
    <row r="1" spans="1:19" ht="24.95" customHeight="1" x14ac:dyDescent="0.4">
      <c r="A1" s="15" t="s">
        <v>26</v>
      </c>
      <c r="C1" s="17"/>
    </row>
    <row r="2" spans="1:19" ht="24.95" customHeight="1" x14ac:dyDescent="0.4">
      <c r="A2" s="18" t="s">
        <v>22</v>
      </c>
    </row>
    <row r="3" spans="1:19" ht="24.95" customHeight="1" x14ac:dyDescent="0.4">
      <c r="A3" s="23" t="s">
        <v>27</v>
      </c>
      <c r="B3" s="20"/>
      <c r="C3" s="20"/>
      <c r="D3" s="37"/>
      <c r="E3" s="20"/>
      <c r="F3" s="20"/>
      <c r="G3" s="20"/>
      <c r="H3" s="20"/>
      <c r="I3" s="20"/>
    </row>
    <row r="4" spans="1:19" ht="20.100000000000001" customHeight="1" x14ac:dyDescent="0.4">
      <c r="B4" s="24"/>
      <c r="C4" s="24"/>
      <c r="D4" s="24"/>
      <c r="F4" s="25"/>
      <c r="G4" s="26"/>
      <c r="H4" s="27"/>
      <c r="R4" s="38"/>
      <c r="S4" s="38"/>
    </row>
    <row r="5" spans="1:19" ht="20.100000000000001" customHeight="1" x14ac:dyDescent="0.4">
      <c r="A5" s="39" t="s">
        <v>25</v>
      </c>
      <c r="B5" s="40"/>
      <c r="C5" s="39"/>
      <c r="D5" s="39"/>
      <c r="L5" s="57" t="s">
        <v>13</v>
      </c>
      <c r="M5" s="90" t="str">
        <f>IF('【STEP3】 A-1'!$N$8="","",'【STEP3】 A-1'!$N$8)</f>
        <v/>
      </c>
      <c r="N5" s="85"/>
      <c r="O5" s="85" t="str">
        <f>IF(M5="","",DATE(YEAR($M$5),MONTH($M$5)+11,DAY($M$5)))</f>
        <v/>
      </c>
      <c r="P5" s="86"/>
    </row>
    <row r="6" spans="1:19" ht="24.75" customHeight="1" x14ac:dyDescent="0.4">
      <c r="A6" s="41" t="s">
        <v>8</v>
      </c>
      <c r="B6" s="91" t="s">
        <v>16</v>
      </c>
      <c r="C6" s="92"/>
      <c r="D6" s="42" t="str">
        <f>M5</f>
        <v/>
      </c>
      <c r="E6" s="42" t="str">
        <f>IF($M$5="","",DATE(YEAR($M$5),MONTH($M$5)+1,DAY($M$5)))</f>
        <v/>
      </c>
      <c r="F6" s="42" t="str">
        <f>IF($M$5="","",DATE(YEAR($M$5),MONTH($M$5)+2,DAY($M$5)))</f>
        <v/>
      </c>
      <c r="G6" s="42" t="str">
        <f>IF($M$5="","",DATE(YEAR($M$5),MONTH($M$5)+3,DAY($M$5)))</f>
        <v/>
      </c>
      <c r="H6" s="42" t="str">
        <f>IF($M$5="","",DATE(YEAR($M$5),MONTH($M$5)+4,DAY($M$5)))</f>
        <v/>
      </c>
      <c r="I6" s="42" t="str">
        <f>IF($M$5="","",DATE(YEAR($M$5),MONTH($M$5)+5,DAY($M$5)))</f>
        <v/>
      </c>
      <c r="J6" s="42" t="str">
        <f>IF($M$5="","",DATE(YEAR($M$5),MONTH($M$5)+6,DAY($M$5)))</f>
        <v/>
      </c>
      <c r="K6" s="42" t="str">
        <f>IF($M$5="","",DATE(YEAR($M$5),MONTH($M$5)+7,DAY($M$5)))</f>
        <v/>
      </c>
      <c r="L6" s="42" t="str">
        <f>IF($M$5="","",DATE(YEAR($M$5),MONTH($M$5)+8,DAY($M$5)))</f>
        <v/>
      </c>
      <c r="M6" s="42" t="str">
        <f>IF($M$5="","",DATE(YEAR($M$5),MONTH($M$5)+9,DAY($M$5)))</f>
        <v/>
      </c>
      <c r="N6" s="42" t="str">
        <f>IF($M$5="","",DATE(YEAR($M$5),MONTH($M$5)+10,DAY($M$5)))</f>
        <v/>
      </c>
      <c r="O6" s="42" t="str">
        <f>IF($M$5="","",DATE(YEAR($M$5),MONTH($M$5)+11,DAY($M$5)))</f>
        <v/>
      </c>
      <c r="P6" s="43" t="s">
        <v>1</v>
      </c>
    </row>
    <row r="7" spans="1:19" ht="20.100000000000001" customHeight="1" x14ac:dyDescent="0.4">
      <c r="A7" s="87">
        <v>11</v>
      </c>
      <c r="B7" s="44" t="s">
        <v>17</v>
      </c>
      <c r="C7" s="13" t="str">
        <f>IF('【STEP3】 A-1'!F20="電気",CONCATENATE("(kWh","/月)"),IF('【STEP3】 A-1'!F20&lt;&gt;"電気",CONCATENATE("(",'【STEP3】 A-1'!H20,"/月)")))</f>
        <v>(/月)</v>
      </c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14" t="str">
        <f>IF(C7="(kWh/月)","        －",IF(SUM(D7:O7)=0,"",SUM(D7:O7)))</f>
        <v/>
      </c>
      <c r="Q7" s="45"/>
    </row>
    <row r="8" spans="1:19" ht="20.100000000000001" customHeight="1" x14ac:dyDescent="0.4">
      <c r="A8" s="88"/>
      <c r="B8" s="44" t="s">
        <v>18</v>
      </c>
      <c r="C8" s="46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14" t="str">
        <f>IF(SUM(D8:O8)=0,"",SUM(D8:O8))</f>
        <v/>
      </c>
    </row>
    <row r="9" spans="1:19" ht="20.100000000000001" customHeight="1" x14ac:dyDescent="0.4">
      <c r="A9" s="88"/>
      <c r="B9" s="44" t="s">
        <v>20</v>
      </c>
      <c r="C9" s="46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14" t="str">
        <f t="shared" ref="P9:P36" si="0">IF(SUM(D9:O9)=0,"",SUM(D9:O9))</f>
        <v/>
      </c>
    </row>
    <row r="10" spans="1:19" ht="20.100000000000001" customHeight="1" x14ac:dyDescent="0.4">
      <c r="A10" s="87">
        <v>12</v>
      </c>
      <c r="B10" s="44" t="s">
        <v>17</v>
      </c>
      <c r="C10" s="13" t="str">
        <f>IF('【STEP3】 A-1'!F21="電気",CONCATENATE("(kWh","/月)"),IF('【STEP3】 A-1'!F21&lt;&gt;"電気",CONCATENATE("(",'【STEP3】 A-1'!H21,"/月)")))</f>
        <v>(/月)</v>
      </c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14" t="str">
        <f>IF(C10="(kWh/月)","        －",IF(SUM(D10:O10)=0,"",SUM(D10:O10)))</f>
        <v/>
      </c>
      <c r="Q10" s="45"/>
    </row>
    <row r="11" spans="1:19" ht="20.100000000000001" customHeight="1" x14ac:dyDescent="0.4">
      <c r="A11" s="88"/>
      <c r="B11" s="44" t="s">
        <v>18</v>
      </c>
      <c r="C11" s="46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14" t="str">
        <f>IF(SUM(D11:O11)=0,"",SUM(D11:O11))</f>
        <v/>
      </c>
    </row>
    <row r="12" spans="1:19" ht="20.100000000000001" customHeight="1" x14ac:dyDescent="0.4">
      <c r="A12" s="88"/>
      <c r="B12" s="44" t="s">
        <v>19</v>
      </c>
      <c r="C12" s="46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14" t="str">
        <f t="shared" si="0"/>
        <v/>
      </c>
    </row>
    <row r="13" spans="1:19" ht="20.100000000000001" customHeight="1" x14ac:dyDescent="0.4">
      <c r="A13" s="87">
        <v>13</v>
      </c>
      <c r="B13" s="44" t="s">
        <v>17</v>
      </c>
      <c r="C13" s="13" t="str">
        <f>IF('【STEP3】 A-1'!F22="電気",CONCATENATE("(kWh","/月)"),IF('【STEP3】 A-1'!F22&lt;&gt;"電気",CONCATENATE("(",'【STEP3】 A-1'!H22,"/月)")))</f>
        <v>(/月)</v>
      </c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14" t="str">
        <f>IF(C13="(kWh/月)","        －",IF(SUM(D13:O13)=0,"",SUM(D13:O13)))</f>
        <v/>
      </c>
      <c r="Q13" s="45"/>
    </row>
    <row r="14" spans="1:19" ht="20.100000000000001" customHeight="1" x14ac:dyDescent="0.4">
      <c r="A14" s="88"/>
      <c r="B14" s="44" t="s">
        <v>18</v>
      </c>
      <c r="C14" s="46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14" t="str">
        <f>IF(SUM(D14:O14)=0,"",SUM(D14:O14))</f>
        <v/>
      </c>
    </row>
    <row r="15" spans="1:19" ht="20.100000000000001" customHeight="1" x14ac:dyDescent="0.4">
      <c r="A15" s="88"/>
      <c r="B15" s="44" t="s">
        <v>19</v>
      </c>
      <c r="C15" s="46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14" t="str">
        <f t="shared" si="0"/>
        <v/>
      </c>
    </row>
    <row r="16" spans="1:19" ht="20.100000000000001" customHeight="1" x14ac:dyDescent="0.4">
      <c r="A16" s="87">
        <v>14</v>
      </c>
      <c r="B16" s="44" t="s">
        <v>17</v>
      </c>
      <c r="C16" s="13" t="str">
        <f>IF('【STEP3】 A-1'!F23="電気",CONCATENATE("(kWh","/月)"),IF('【STEP3】 A-1'!F23&lt;&gt;"電気",CONCATENATE("(",'【STEP3】 A-1'!H23,"/月)")))</f>
        <v>(/月)</v>
      </c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14" t="str">
        <f>IF(C16="(kWh/月)","        －",IF(SUM(D16:O16)=0,"",SUM(D16:O16)))</f>
        <v/>
      </c>
      <c r="Q16" s="45"/>
    </row>
    <row r="17" spans="1:17" ht="20.100000000000001" customHeight="1" x14ac:dyDescent="0.4">
      <c r="A17" s="88"/>
      <c r="B17" s="44" t="s">
        <v>18</v>
      </c>
      <c r="C17" s="46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14" t="str">
        <f>IF(SUM(D17:O17)=0,"",SUM(D17:O17))</f>
        <v/>
      </c>
    </row>
    <row r="18" spans="1:17" ht="20.100000000000001" customHeight="1" x14ac:dyDescent="0.4">
      <c r="A18" s="88"/>
      <c r="B18" s="44" t="s">
        <v>19</v>
      </c>
      <c r="C18" s="46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14" t="str">
        <f t="shared" si="0"/>
        <v/>
      </c>
    </row>
    <row r="19" spans="1:17" ht="20.100000000000001" customHeight="1" x14ac:dyDescent="0.4">
      <c r="A19" s="87">
        <v>15</v>
      </c>
      <c r="B19" s="44" t="s">
        <v>17</v>
      </c>
      <c r="C19" s="13" t="str">
        <f>IF('【STEP3】 A-1'!F24="電気",CONCATENATE("(kWh","/月)"),IF('【STEP3】 A-1'!F24&lt;&gt;"電気",CONCATENATE("(",'【STEP3】 A-1'!H24,"/月)")))</f>
        <v>(/月)</v>
      </c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14" t="str">
        <f>IF(C19="(kWh/月)","        －",IF(SUM(D19:O19)=0,"",SUM(D19:O19)))</f>
        <v/>
      </c>
      <c r="Q19" s="45"/>
    </row>
    <row r="20" spans="1:17" ht="20.100000000000001" customHeight="1" x14ac:dyDescent="0.4">
      <c r="A20" s="88"/>
      <c r="B20" s="44" t="s">
        <v>18</v>
      </c>
      <c r="C20" s="46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14" t="str">
        <f>IF(SUM(D20:O20)=0,"",SUM(D20:O20))</f>
        <v/>
      </c>
    </row>
    <row r="21" spans="1:17" ht="20.100000000000001" customHeight="1" x14ac:dyDescent="0.4">
      <c r="A21" s="88"/>
      <c r="B21" s="44" t="s">
        <v>19</v>
      </c>
      <c r="C21" s="46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14" t="str">
        <f t="shared" si="0"/>
        <v/>
      </c>
    </row>
    <row r="22" spans="1:17" ht="20.100000000000001" customHeight="1" x14ac:dyDescent="0.4">
      <c r="A22" s="87">
        <v>16</v>
      </c>
      <c r="B22" s="44" t="s">
        <v>17</v>
      </c>
      <c r="C22" s="13" t="str">
        <f>IF('【STEP3】 A-1'!F25="電気",CONCATENATE("(kWh","/月)"),IF('【STEP3】 A-1'!F25&lt;&gt;"電気",CONCATENATE("(",'【STEP3】 A-1'!H25,"/月)")))</f>
        <v>(/月)</v>
      </c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14" t="str">
        <f>IF(C22="(kWh/月)","        －",IF(SUM(D22:O22)=0,"",SUM(D22:O22)))</f>
        <v/>
      </c>
      <c r="Q22" s="45"/>
    </row>
    <row r="23" spans="1:17" ht="20.100000000000001" customHeight="1" x14ac:dyDescent="0.4">
      <c r="A23" s="88"/>
      <c r="B23" s="44" t="s">
        <v>18</v>
      </c>
      <c r="C23" s="46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14" t="str">
        <f>IF(SUM(D23:O23)=0,"",SUM(D23:O23))</f>
        <v/>
      </c>
    </row>
    <row r="24" spans="1:17" ht="20.100000000000001" customHeight="1" x14ac:dyDescent="0.4">
      <c r="A24" s="88"/>
      <c r="B24" s="44" t="s">
        <v>19</v>
      </c>
      <c r="C24" s="46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14" t="str">
        <f t="shared" si="0"/>
        <v/>
      </c>
    </row>
    <row r="25" spans="1:17" ht="20.100000000000001" customHeight="1" x14ac:dyDescent="0.4">
      <c r="A25" s="87">
        <v>17</v>
      </c>
      <c r="B25" s="44" t="s">
        <v>17</v>
      </c>
      <c r="C25" s="13" t="str">
        <f>IF('【STEP3】 A-1'!F26="電気",CONCATENATE("(kWh","/月)"),IF('【STEP3】 A-1'!F26&lt;&gt;"電気",CONCATENATE("(",'【STEP3】 A-1'!H26,"/月)")))</f>
        <v>(/月)</v>
      </c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14" t="str">
        <f>IF(C25="(kWh/月)","        －",IF(SUM(D25:O25)=0,"",SUM(D25:O25)))</f>
        <v/>
      </c>
      <c r="Q25" s="45"/>
    </row>
    <row r="26" spans="1:17" ht="20.100000000000001" customHeight="1" x14ac:dyDescent="0.4">
      <c r="A26" s="88"/>
      <c r="B26" s="44" t="s">
        <v>18</v>
      </c>
      <c r="C26" s="46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14" t="str">
        <f>IF(SUM(D26:O26)=0,"",SUM(D26:O26))</f>
        <v/>
      </c>
    </row>
    <row r="27" spans="1:17" ht="20.100000000000001" customHeight="1" x14ac:dyDescent="0.4">
      <c r="A27" s="88"/>
      <c r="B27" s="44" t="s">
        <v>19</v>
      </c>
      <c r="C27" s="46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14" t="str">
        <f t="shared" si="0"/>
        <v/>
      </c>
    </row>
    <row r="28" spans="1:17" ht="20.100000000000001" customHeight="1" x14ac:dyDescent="0.4">
      <c r="A28" s="87">
        <v>18</v>
      </c>
      <c r="B28" s="44" t="s">
        <v>17</v>
      </c>
      <c r="C28" s="13" t="str">
        <f>IF('【STEP3】 A-1'!F27="電気",CONCATENATE("(kWh","/月)"),IF('【STEP3】 A-1'!F27&lt;&gt;"電気",CONCATENATE("(",'【STEP3】 A-1'!H27,"/月)")))</f>
        <v>(/月)</v>
      </c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14" t="str">
        <f>IF(C28="(kWh/月)","        －",IF(SUM(D28:O28)=0,"",SUM(D28:O28)))</f>
        <v/>
      </c>
      <c r="Q28" s="45"/>
    </row>
    <row r="29" spans="1:17" ht="20.100000000000001" customHeight="1" x14ac:dyDescent="0.4">
      <c r="A29" s="88"/>
      <c r="B29" s="44" t="s">
        <v>18</v>
      </c>
      <c r="C29" s="46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14" t="str">
        <f>IF(SUM(D29:O29)=0,"",SUM(D29:O29))</f>
        <v/>
      </c>
    </row>
    <row r="30" spans="1:17" ht="20.100000000000001" customHeight="1" x14ac:dyDescent="0.4">
      <c r="A30" s="88"/>
      <c r="B30" s="44" t="s">
        <v>19</v>
      </c>
      <c r="C30" s="46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14" t="str">
        <f t="shared" si="0"/>
        <v/>
      </c>
    </row>
    <row r="31" spans="1:17" ht="20.100000000000001" customHeight="1" x14ac:dyDescent="0.4">
      <c r="A31" s="87">
        <v>19</v>
      </c>
      <c r="B31" s="44" t="s">
        <v>17</v>
      </c>
      <c r="C31" s="13" t="str">
        <f>IF('【STEP3】 A-1'!F28="電気",CONCATENATE("(kWh","/月)"),IF('【STEP3】 A-1'!F28&lt;&gt;"電気",CONCATENATE("(",'【STEP3】 A-1'!H28,"/月)")))</f>
        <v>(/月)</v>
      </c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14" t="str">
        <f>IF(C31="(kWh/月)","        －",IF(SUM(D31:O31)=0,"",SUM(D31:O31)))</f>
        <v/>
      </c>
      <c r="Q31" s="45"/>
    </row>
    <row r="32" spans="1:17" ht="20.100000000000001" customHeight="1" x14ac:dyDescent="0.4">
      <c r="A32" s="88"/>
      <c r="B32" s="44" t="s">
        <v>18</v>
      </c>
      <c r="C32" s="46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14" t="str">
        <f>IF(SUM(D32:O32)=0,"",SUM(D32:O32))</f>
        <v/>
      </c>
    </row>
    <row r="33" spans="1:17" ht="20.100000000000001" customHeight="1" x14ac:dyDescent="0.4">
      <c r="A33" s="88"/>
      <c r="B33" s="44" t="s">
        <v>19</v>
      </c>
      <c r="C33" s="46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14" t="str">
        <f t="shared" si="0"/>
        <v/>
      </c>
    </row>
    <row r="34" spans="1:17" ht="20.100000000000001" customHeight="1" x14ac:dyDescent="0.4">
      <c r="A34" s="87">
        <v>20</v>
      </c>
      <c r="B34" s="44" t="s">
        <v>17</v>
      </c>
      <c r="C34" s="13" t="str">
        <f>IF('【STEP3】 A-1'!F29="電気",CONCATENATE("(kWh","/月)"),IF('【STEP3】 A-1'!F29&lt;&gt;"電気",CONCATENATE("(",'【STEP3】 A-1'!H29,"/月)")))</f>
        <v>(/月)</v>
      </c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14" t="str">
        <f>IF(C34="(kWh/月)","        －",IF(SUM(D34:O34)=0,"",SUM(D34:O34)))</f>
        <v/>
      </c>
      <c r="Q34" s="45"/>
    </row>
    <row r="35" spans="1:17" ht="20.100000000000001" customHeight="1" x14ac:dyDescent="0.4">
      <c r="A35" s="88"/>
      <c r="B35" s="44" t="s">
        <v>18</v>
      </c>
      <c r="C35" s="46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14" t="str">
        <f>IF(SUM(D35:O35)=0,"",SUM(D35:O35))</f>
        <v/>
      </c>
    </row>
    <row r="36" spans="1:17" ht="20.100000000000001" customHeight="1" x14ac:dyDescent="0.4">
      <c r="A36" s="89"/>
      <c r="B36" s="44" t="s">
        <v>19</v>
      </c>
      <c r="C36" s="46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14" t="str">
        <f t="shared" si="0"/>
        <v/>
      </c>
    </row>
  </sheetData>
  <sheetProtection algorithmName="SHA-512" hashValue="7a9F37UOMfCZ1+v1ZSOf2dOSe7a83bE23aeePbi9PHrHahNh+YSGUhBKX74gNSujSHWikMTLMEbA/5PsfkttHg==" saltValue="OM791WOxFs/doYwcjJVcZQ==" spinCount="100000" sheet="1" objects="1" scenarios="1"/>
  <mergeCells count="13">
    <mergeCell ref="A13:A15"/>
    <mergeCell ref="M5:N5"/>
    <mergeCell ref="O5:P5"/>
    <mergeCell ref="B6:C6"/>
    <mergeCell ref="A7:A9"/>
    <mergeCell ref="A10:A12"/>
    <mergeCell ref="A34:A36"/>
    <mergeCell ref="A16:A18"/>
    <mergeCell ref="A19:A21"/>
    <mergeCell ref="A22:A24"/>
    <mergeCell ref="A25:A27"/>
    <mergeCell ref="A28:A30"/>
    <mergeCell ref="A31:A33"/>
  </mergeCells>
  <phoneticPr fontId="2"/>
  <conditionalFormatting sqref="D7:O36">
    <cfRule type="containsBlanks" dxfId="3" priority="1">
      <formula>LEN(TRIM(D7))=0</formula>
    </cfRule>
  </conditionalFormatting>
  <printOptions horizontalCentered="1" verticalCentered="1"/>
  <pageMargins left="0.25" right="0.25" top="0.75" bottom="0.75" header="0.3" footer="0.3"/>
  <pageSetup paperSize="9" scale="67" firstPageNumber="18" orientation="landscape" useFirstPageNumber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4" tint="0.59999389629810485"/>
    <pageSetUpPr fitToPage="1"/>
  </sheetPr>
  <dimension ref="A1:S36"/>
  <sheetViews>
    <sheetView showGridLines="0" view="pageBreakPreview" zoomScale="75" zoomScaleNormal="75" zoomScaleSheetLayoutView="75" workbookViewId="0"/>
  </sheetViews>
  <sheetFormatPr defaultRowHeight="15.75" x14ac:dyDescent="0.4"/>
  <cols>
    <col min="1" max="1" width="5.625" style="16" customWidth="1"/>
    <col min="2" max="2" width="9.75" style="16" customWidth="1"/>
    <col min="3" max="23" width="10.625" style="16" customWidth="1"/>
    <col min="24" max="25" width="15.625" style="16" customWidth="1"/>
    <col min="26" max="16384" width="9" style="16"/>
  </cols>
  <sheetData>
    <row r="1" spans="1:19" ht="24.95" customHeight="1" x14ac:dyDescent="0.4">
      <c r="A1" s="15" t="s">
        <v>26</v>
      </c>
      <c r="C1" s="17"/>
    </row>
    <row r="2" spans="1:19" ht="24.95" customHeight="1" x14ac:dyDescent="0.4">
      <c r="A2" s="18" t="s">
        <v>22</v>
      </c>
    </row>
    <row r="3" spans="1:19" ht="24.95" customHeight="1" x14ac:dyDescent="0.4">
      <c r="A3" s="23" t="s">
        <v>28</v>
      </c>
      <c r="B3" s="20"/>
      <c r="C3" s="20"/>
      <c r="D3" s="37"/>
      <c r="E3" s="20"/>
      <c r="F3" s="20"/>
      <c r="G3" s="20"/>
      <c r="H3" s="20"/>
      <c r="I3" s="20"/>
    </row>
    <row r="4" spans="1:19" ht="20.100000000000001" customHeight="1" x14ac:dyDescent="0.4">
      <c r="B4" s="24"/>
      <c r="C4" s="24"/>
      <c r="D4" s="24"/>
      <c r="F4" s="25"/>
      <c r="G4" s="26"/>
      <c r="H4" s="27"/>
      <c r="R4" s="38"/>
      <c r="S4" s="38"/>
    </row>
    <row r="5" spans="1:19" ht="20.100000000000001" customHeight="1" x14ac:dyDescent="0.4">
      <c r="A5" s="39" t="s">
        <v>25</v>
      </c>
      <c r="B5" s="40"/>
      <c r="C5" s="39"/>
      <c r="D5" s="39"/>
      <c r="L5" s="57" t="s">
        <v>13</v>
      </c>
      <c r="M5" s="90" t="str">
        <f>IF('【STEP3】 A-1'!$N$8="","",'【STEP3】 A-1'!$N$8)</f>
        <v/>
      </c>
      <c r="N5" s="85"/>
      <c r="O5" s="85" t="str">
        <f>IF(M5="","",DATE(YEAR($M$5),MONTH($M$5)+11,DAY($M$5)))</f>
        <v/>
      </c>
      <c r="P5" s="86"/>
    </row>
    <row r="6" spans="1:19" ht="24.75" customHeight="1" x14ac:dyDescent="0.4">
      <c r="A6" s="41" t="s">
        <v>8</v>
      </c>
      <c r="B6" s="91" t="s">
        <v>16</v>
      </c>
      <c r="C6" s="92"/>
      <c r="D6" s="42" t="str">
        <f>M5</f>
        <v/>
      </c>
      <c r="E6" s="42" t="str">
        <f>IF($M$5="","",DATE(YEAR($M$5),MONTH($M$5)+1,DAY($M$5)))</f>
        <v/>
      </c>
      <c r="F6" s="42" t="str">
        <f>IF($M$5="","",DATE(YEAR($M$5),MONTH($M$5)+2,DAY($M$5)))</f>
        <v/>
      </c>
      <c r="G6" s="42" t="str">
        <f>IF($M$5="","",DATE(YEAR($M$5),MONTH($M$5)+3,DAY($M$5)))</f>
        <v/>
      </c>
      <c r="H6" s="42" t="str">
        <f>IF($M$5="","",DATE(YEAR($M$5),MONTH($M$5)+4,DAY($M$5)))</f>
        <v/>
      </c>
      <c r="I6" s="42" t="str">
        <f>IF($M$5="","",DATE(YEAR($M$5),MONTH($M$5)+5,DAY($M$5)))</f>
        <v/>
      </c>
      <c r="J6" s="42" t="str">
        <f>IF($M$5="","",DATE(YEAR($M$5),MONTH($M$5)+6,DAY($M$5)))</f>
        <v/>
      </c>
      <c r="K6" s="42" t="str">
        <f>IF($M$5="","",DATE(YEAR($M$5),MONTH($M$5)+7,DAY($M$5)))</f>
        <v/>
      </c>
      <c r="L6" s="42" t="str">
        <f>IF($M$5="","",DATE(YEAR($M$5),MONTH($M$5)+8,DAY($M$5)))</f>
        <v/>
      </c>
      <c r="M6" s="42" t="str">
        <f>IF($M$5="","",DATE(YEAR($M$5),MONTH($M$5)+9,DAY($M$5)))</f>
        <v/>
      </c>
      <c r="N6" s="42" t="str">
        <f>IF($M$5="","",DATE(YEAR($M$5),MONTH($M$5)+10,DAY($M$5)))</f>
        <v/>
      </c>
      <c r="O6" s="42" t="str">
        <f>IF($M$5="","",DATE(YEAR($M$5),MONTH($M$5)+11,DAY($M$5)))</f>
        <v/>
      </c>
      <c r="P6" s="43" t="s">
        <v>1</v>
      </c>
    </row>
    <row r="7" spans="1:19" ht="20.100000000000001" customHeight="1" x14ac:dyDescent="0.4">
      <c r="A7" s="87">
        <v>21</v>
      </c>
      <c r="B7" s="44" t="s">
        <v>17</v>
      </c>
      <c r="C7" s="13" t="str">
        <f>IF('【STEP3】 A-1'!F30="電気",CONCATENATE("(kWh","/月)"),IF('【STEP3】 A-1'!F30&lt;&gt;"電気",CONCATENATE("(",'【STEP3】 A-1'!H30,"/月)")))</f>
        <v>(/月)</v>
      </c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14" t="str">
        <f>IF(C7="(kWh/月)","        －",IF(SUM(D7:O7)=0,"",SUM(D7:O7)))</f>
        <v/>
      </c>
      <c r="Q7" s="45"/>
    </row>
    <row r="8" spans="1:19" ht="20.100000000000001" customHeight="1" x14ac:dyDescent="0.4">
      <c r="A8" s="88"/>
      <c r="B8" s="44" t="s">
        <v>18</v>
      </c>
      <c r="C8" s="46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14" t="str">
        <f>IF(SUM(D8:O8)=0,"",SUM(D8:O8))</f>
        <v/>
      </c>
    </row>
    <row r="9" spans="1:19" ht="20.100000000000001" customHeight="1" x14ac:dyDescent="0.4">
      <c r="A9" s="88"/>
      <c r="B9" s="44" t="s">
        <v>20</v>
      </c>
      <c r="C9" s="46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14" t="str">
        <f t="shared" ref="P9:P36" si="0">IF(SUM(D9:O9)=0,"",SUM(D9:O9))</f>
        <v/>
      </c>
    </row>
    <row r="10" spans="1:19" ht="20.100000000000001" customHeight="1" x14ac:dyDescent="0.4">
      <c r="A10" s="87">
        <v>22</v>
      </c>
      <c r="B10" s="44" t="s">
        <v>17</v>
      </c>
      <c r="C10" s="13" t="str">
        <f>IF('【STEP3】 A-1'!F31="電気",CONCATENATE("(kWh","/月)"),IF('【STEP3】 A-1'!F31&lt;&gt;"電気",CONCATENATE("(",'【STEP3】 A-1'!H31,"/月)")))</f>
        <v>(/月)</v>
      </c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14" t="str">
        <f>IF(C10="(kWh/月)","        －",IF(SUM(D10:O10)=0,"",SUM(D10:O10)))</f>
        <v/>
      </c>
      <c r="Q10" s="45"/>
    </row>
    <row r="11" spans="1:19" ht="20.100000000000001" customHeight="1" x14ac:dyDescent="0.4">
      <c r="A11" s="88"/>
      <c r="B11" s="44" t="s">
        <v>18</v>
      </c>
      <c r="C11" s="46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14" t="str">
        <f>IF(SUM(D11:O11)=0,"",SUM(D11:O11))</f>
        <v/>
      </c>
    </row>
    <row r="12" spans="1:19" ht="20.100000000000001" customHeight="1" x14ac:dyDescent="0.4">
      <c r="A12" s="88"/>
      <c r="B12" s="44" t="s">
        <v>19</v>
      </c>
      <c r="C12" s="46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14" t="str">
        <f t="shared" si="0"/>
        <v/>
      </c>
    </row>
    <row r="13" spans="1:19" ht="20.100000000000001" customHeight="1" x14ac:dyDescent="0.4">
      <c r="A13" s="87">
        <v>23</v>
      </c>
      <c r="B13" s="44" t="s">
        <v>17</v>
      </c>
      <c r="C13" s="13" t="str">
        <f>IF('【STEP3】 A-1'!F32="電気",CONCATENATE("(kWh","/月)"),IF('【STEP3】 A-1'!F32&lt;&gt;"電気",CONCATENATE("(",'【STEP3】 A-1'!H32,"/月)")))</f>
        <v>(/月)</v>
      </c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14" t="str">
        <f>IF(C13="(kWh/月)","        －",IF(SUM(D13:O13)=0,"",SUM(D13:O13)))</f>
        <v/>
      </c>
      <c r="Q13" s="45"/>
    </row>
    <row r="14" spans="1:19" ht="20.100000000000001" customHeight="1" x14ac:dyDescent="0.4">
      <c r="A14" s="88"/>
      <c r="B14" s="44" t="s">
        <v>18</v>
      </c>
      <c r="C14" s="46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14" t="str">
        <f>IF(SUM(D14:O14)=0,"",SUM(D14:O14))</f>
        <v/>
      </c>
    </row>
    <row r="15" spans="1:19" ht="20.100000000000001" customHeight="1" x14ac:dyDescent="0.4">
      <c r="A15" s="88"/>
      <c r="B15" s="44" t="s">
        <v>19</v>
      </c>
      <c r="C15" s="46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14" t="str">
        <f t="shared" si="0"/>
        <v/>
      </c>
    </row>
    <row r="16" spans="1:19" ht="20.100000000000001" customHeight="1" x14ac:dyDescent="0.4">
      <c r="A16" s="87">
        <v>24</v>
      </c>
      <c r="B16" s="44" t="s">
        <v>17</v>
      </c>
      <c r="C16" s="13" t="str">
        <f>IF('【STEP3】 A-1'!F33="電気",CONCATENATE("(kWh","/月)"),IF('【STEP3】 A-1'!F33&lt;&gt;"電気",CONCATENATE("(",'【STEP3】 A-1'!H33,"/月)")))</f>
        <v>(/月)</v>
      </c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14" t="str">
        <f>IF(C16="(kWh/月)","        －",IF(SUM(D16:O16)=0,"",SUM(D16:O16)))</f>
        <v/>
      </c>
      <c r="Q16" s="45"/>
    </row>
    <row r="17" spans="1:17" ht="20.100000000000001" customHeight="1" x14ac:dyDescent="0.4">
      <c r="A17" s="88"/>
      <c r="B17" s="44" t="s">
        <v>18</v>
      </c>
      <c r="C17" s="46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14" t="str">
        <f>IF(SUM(D17:O17)=0,"",SUM(D17:O17))</f>
        <v/>
      </c>
    </row>
    <row r="18" spans="1:17" ht="20.100000000000001" customHeight="1" x14ac:dyDescent="0.4">
      <c r="A18" s="88"/>
      <c r="B18" s="44" t="s">
        <v>19</v>
      </c>
      <c r="C18" s="46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14" t="str">
        <f t="shared" si="0"/>
        <v/>
      </c>
    </row>
    <row r="19" spans="1:17" ht="20.100000000000001" customHeight="1" x14ac:dyDescent="0.4">
      <c r="A19" s="87">
        <v>25</v>
      </c>
      <c r="B19" s="44" t="s">
        <v>17</v>
      </c>
      <c r="C19" s="13" t="str">
        <f>IF('【STEP3】 A-1'!F34="電気",CONCATENATE("(kWh","/月)"),IF('【STEP3】 A-1'!F34&lt;&gt;"電気",CONCATENATE("(",'【STEP3】 A-1'!H34,"/月)")))</f>
        <v>(/月)</v>
      </c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14" t="str">
        <f>IF(C19="(kWh/月)","        －",IF(SUM(D19:O19)=0,"",SUM(D19:O19)))</f>
        <v/>
      </c>
      <c r="Q19" s="45"/>
    </row>
    <row r="20" spans="1:17" ht="20.100000000000001" customHeight="1" x14ac:dyDescent="0.4">
      <c r="A20" s="88"/>
      <c r="B20" s="44" t="s">
        <v>18</v>
      </c>
      <c r="C20" s="46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14" t="str">
        <f>IF(SUM(D20:O20)=0,"",SUM(D20:O20))</f>
        <v/>
      </c>
    </row>
    <row r="21" spans="1:17" ht="20.100000000000001" customHeight="1" x14ac:dyDescent="0.4">
      <c r="A21" s="88"/>
      <c r="B21" s="44" t="s">
        <v>19</v>
      </c>
      <c r="C21" s="46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14" t="str">
        <f t="shared" si="0"/>
        <v/>
      </c>
    </row>
    <row r="22" spans="1:17" ht="20.100000000000001" customHeight="1" x14ac:dyDescent="0.4">
      <c r="A22" s="87">
        <v>26</v>
      </c>
      <c r="B22" s="44" t="s">
        <v>17</v>
      </c>
      <c r="C22" s="13" t="str">
        <f>IF('【STEP3】 A-1'!F35="電気",CONCATENATE("(kWh","/月)"),IF('【STEP3】 A-1'!F35&lt;&gt;"電気",CONCATENATE("(",'【STEP3】 A-1'!H35,"/月)")))</f>
        <v>(/月)</v>
      </c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14" t="str">
        <f>IF(C22="(kWh/月)","        －",IF(SUM(D22:O22)=0,"",SUM(D22:O22)))</f>
        <v/>
      </c>
      <c r="Q22" s="45"/>
    </row>
    <row r="23" spans="1:17" ht="20.100000000000001" customHeight="1" x14ac:dyDescent="0.4">
      <c r="A23" s="88"/>
      <c r="B23" s="44" t="s">
        <v>18</v>
      </c>
      <c r="C23" s="46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14" t="str">
        <f>IF(SUM(D23:O23)=0,"",SUM(D23:O23))</f>
        <v/>
      </c>
    </row>
    <row r="24" spans="1:17" ht="20.100000000000001" customHeight="1" x14ac:dyDescent="0.4">
      <c r="A24" s="88"/>
      <c r="B24" s="44" t="s">
        <v>19</v>
      </c>
      <c r="C24" s="46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14" t="str">
        <f t="shared" si="0"/>
        <v/>
      </c>
    </row>
    <row r="25" spans="1:17" ht="20.100000000000001" customHeight="1" x14ac:dyDescent="0.4">
      <c r="A25" s="87">
        <v>27</v>
      </c>
      <c r="B25" s="44" t="s">
        <v>17</v>
      </c>
      <c r="C25" s="13" t="str">
        <f>IF('【STEP3】 A-1'!F36="電気",CONCATENATE("(kWh","/月)"),IF('【STEP3】 A-1'!F36&lt;&gt;"電気",CONCATENATE("(",'【STEP3】 A-1'!H36,"/月)")))</f>
        <v>(/月)</v>
      </c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14" t="str">
        <f>IF(C25="(kWh/月)","        －",IF(SUM(D25:O25)=0,"",SUM(D25:O25)))</f>
        <v/>
      </c>
      <c r="Q25" s="45"/>
    </row>
    <row r="26" spans="1:17" ht="20.100000000000001" customHeight="1" x14ac:dyDescent="0.4">
      <c r="A26" s="88"/>
      <c r="B26" s="44" t="s">
        <v>18</v>
      </c>
      <c r="C26" s="46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14" t="str">
        <f>IF(SUM(D26:O26)=0,"",SUM(D26:O26))</f>
        <v/>
      </c>
    </row>
    <row r="27" spans="1:17" ht="20.100000000000001" customHeight="1" x14ac:dyDescent="0.4">
      <c r="A27" s="88"/>
      <c r="B27" s="44" t="s">
        <v>19</v>
      </c>
      <c r="C27" s="46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14" t="str">
        <f t="shared" si="0"/>
        <v/>
      </c>
    </row>
    <row r="28" spans="1:17" ht="20.100000000000001" customHeight="1" x14ac:dyDescent="0.4">
      <c r="A28" s="87">
        <v>28</v>
      </c>
      <c r="B28" s="44" t="s">
        <v>17</v>
      </c>
      <c r="C28" s="13" t="str">
        <f>IF('【STEP3】 A-1'!F37="電気",CONCATENATE("(kWh","/月)"),IF('【STEP3】 A-1'!F37&lt;&gt;"電気",CONCATENATE("(",'【STEP3】 A-1'!H37,"/月)")))</f>
        <v>(/月)</v>
      </c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14" t="str">
        <f>IF(C28="(kWh/月)","        －",IF(SUM(D28:O28)=0,"",SUM(D28:O28)))</f>
        <v/>
      </c>
      <c r="Q28" s="45"/>
    </row>
    <row r="29" spans="1:17" ht="20.100000000000001" customHeight="1" x14ac:dyDescent="0.4">
      <c r="A29" s="88"/>
      <c r="B29" s="44" t="s">
        <v>18</v>
      </c>
      <c r="C29" s="46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14" t="str">
        <f>IF(SUM(D29:O29)=0,"",SUM(D29:O29))</f>
        <v/>
      </c>
    </row>
    <row r="30" spans="1:17" ht="20.100000000000001" customHeight="1" x14ac:dyDescent="0.4">
      <c r="A30" s="88"/>
      <c r="B30" s="44" t="s">
        <v>19</v>
      </c>
      <c r="C30" s="46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14" t="str">
        <f t="shared" si="0"/>
        <v/>
      </c>
    </row>
    <row r="31" spans="1:17" ht="20.100000000000001" customHeight="1" x14ac:dyDescent="0.4">
      <c r="A31" s="87">
        <v>29</v>
      </c>
      <c r="B31" s="44" t="s">
        <v>17</v>
      </c>
      <c r="C31" s="13" t="str">
        <f>IF('【STEP3】 A-1'!F38="電気",CONCATENATE("(kWh","/月)"),IF('【STEP3】 A-1'!F38&lt;&gt;"電気",CONCATENATE("(",'【STEP3】 A-1'!H38,"/月)")))</f>
        <v>(/月)</v>
      </c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14" t="str">
        <f>IF(C31="(kWh/月)","        －",IF(SUM(D31:O31)=0,"",SUM(D31:O31)))</f>
        <v/>
      </c>
      <c r="Q31" s="45"/>
    </row>
    <row r="32" spans="1:17" ht="20.100000000000001" customHeight="1" x14ac:dyDescent="0.4">
      <c r="A32" s="88"/>
      <c r="B32" s="44" t="s">
        <v>18</v>
      </c>
      <c r="C32" s="46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14" t="str">
        <f>IF(SUM(D32:O32)=0,"",SUM(D32:O32))</f>
        <v/>
      </c>
    </row>
    <row r="33" spans="1:17" ht="20.100000000000001" customHeight="1" x14ac:dyDescent="0.4">
      <c r="A33" s="88"/>
      <c r="B33" s="44" t="s">
        <v>19</v>
      </c>
      <c r="C33" s="46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14" t="str">
        <f t="shared" si="0"/>
        <v/>
      </c>
    </row>
    <row r="34" spans="1:17" ht="20.100000000000001" customHeight="1" x14ac:dyDescent="0.4">
      <c r="A34" s="87">
        <v>30</v>
      </c>
      <c r="B34" s="44" t="s">
        <v>17</v>
      </c>
      <c r="C34" s="13" t="str">
        <f>IF('【STEP3】 A-1'!F39="電気",CONCATENATE("(kWh","/月)"),IF('【STEP3】 A-1'!F39&lt;&gt;"電気",CONCATENATE("(",'【STEP3】 A-1'!H39,"/月)")))</f>
        <v>(/月)</v>
      </c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14" t="str">
        <f>IF(C34="(kWh/月)","        －",IF(SUM(D34:O34)=0,"",SUM(D34:O34)))</f>
        <v/>
      </c>
      <c r="Q34" s="45"/>
    </row>
    <row r="35" spans="1:17" ht="20.100000000000001" customHeight="1" x14ac:dyDescent="0.4">
      <c r="A35" s="88"/>
      <c r="B35" s="44" t="s">
        <v>18</v>
      </c>
      <c r="C35" s="46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14" t="str">
        <f>IF(SUM(D35:O35)=0,"",SUM(D35:O35))</f>
        <v/>
      </c>
    </row>
    <row r="36" spans="1:17" ht="20.100000000000001" customHeight="1" x14ac:dyDescent="0.4">
      <c r="A36" s="89"/>
      <c r="B36" s="44" t="s">
        <v>19</v>
      </c>
      <c r="C36" s="46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14" t="str">
        <f t="shared" si="0"/>
        <v/>
      </c>
    </row>
  </sheetData>
  <sheetProtection algorithmName="SHA-512" hashValue="qbZOw+9DdsFPo1rb+bWLhEE4Pn68rJ4HsbPc61YPpY+y9QP6XDoQo8nXdk0B6klwxKvFwPoSjKelAKZkj6Yq6g==" saltValue="9sRXDb/R5GPkVHtgb79/Mw==" spinCount="100000" sheet="1" objects="1" scenarios="1"/>
  <mergeCells count="13">
    <mergeCell ref="A13:A15"/>
    <mergeCell ref="M5:N5"/>
    <mergeCell ref="O5:P5"/>
    <mergeCell ref="B6:C6"/>
    <mergeCell ref="A7:A9"/>
    <mergeCell ref="A10:A12"/>
    <mergeCell ref="A34:A36"/>
    <mergeCell ref="A16:A18"/>
    <mergeCell ref="A19:A21"/>
    <mergeCell ref="A22:A24"/>
    <mergeCell ref="A25:A27"/>
    <mergeCell ref="A28:A30"/>
    <mergeCell ref="A31:A33"/>
  </mergeCells>
  <phoneticPr fontId="2"/>
  <conditionalFormatting sqref="D7:O36">
    <cfRule type="containsBlanks" dxfId="2" priority="1">
      <formula>LEN(TRIM(D7))=0</formula>
    </cfRule>
  </conditionalFormatting>
  <printOptions horizontalCentered="1" verticalCentered="1"/>
  <pageMargins left="0.25" right="0.25" top="0.75" bottom="0.75" header="0.3" footer="0.3"/>
  <pageSetup paperSize="9" scale="67" firstPageNumber="18" orientation="landscape" useFirstPageNumber="1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4" tint="0.59999389629810485"/>
    <pageSetUpPr fitToPage="1"/>
  </sheetPr>
  <dimension ref="A1:S36"/>
  <sheetViews>
    <sheetView showGridLines="0" view="pageBreakPreview" zoomScale="75" zoomScaleNormal="75" zoomScaleSheetLayoutView="75" workbookViewId="0"/>
  </sheetViews>
  <sheetFormatPr defaultRowHeight="15.75" x14ac:dyDescent="0.4"/>
  <cols>
    <col min="1" max="1" width="5.625" style="16" customWidth="1"/>
    <col min="2" max="2" width="9.75" style="16" customWidth="1"/>
    <col min="3" max="23" width="10.625" style="16" customWidth="1"/>
    <col min="24" max="25" width="15.625" style="16" customWidth="1"/>
    <col min="26" max="16384" width="9" style="16"/>
  </cols>
  <sheetData>
    <row r="1" spans="1:19" ht="24.95" customHeight="1" x14ac:dyDescent="0.4">
      <c r="A1" s="15" t="s">
        <v>26</v>
      </c>
      <c r="C1" s="17"/>
    </row>
    <row r="2" spans="1:19" ht="24.95" customHeight="1" x14ac:dyDescent="0.4">
      <c r="A2" s="18" t="s">
        <v>22</v>
      </c>
    </row>
    <row r="3" spans="1:19" ht="24.95" customHeight="1" x14ac:dyDescent="0.4">
      <c r="A3" s="23" t="s">
        <v>29</v>
      </c>
      <c r="B3" s="20"/>
      <c r="C3" s="20"/>
      <c r="D3" s="37"/>
      <c r="E3" s="20"/>
      <c r="F3" s="20"/>
      <c r="G3" s="20"/>
      <c r="H3" s="20"/>
      <c r="I3" s="20"/>
    </row>
    <row r="4" spans="1:19" ht="20.100000000000001" customHeight="1" x14ac:dyDescent="0.4">
      <c r="B4" s="24"/>
      <c r="C4" s="24"/>
      <c r="D4" s="24"/>
      <c r="F4" s="25"/>
      <c r="G4" s="26"/>
      <c r="H4" s="27"/>
      <c r="R4" s="38"/>
      <c r="S4" s="38"/>
    </row>
    <row r="5" spans="1:19" ht="20.100000000000001" customHeight="1" x14ac:dyDescent="0.4">
      <c r="A5" s="39" t="s">
        <v>25</v>
      </c>
      <c r="B5" s="40"/>
      <c r="C5" s="39"/>
      <c r="D5" s="39"/>
      <c r="L5" s="57" t="s">
        <v>13</v>
      </c>
      <c r="M5" s="90" t="str">
        <f>IF('【STEP3】 A-1'!$N$8="","",'【STEP3】 A-1'!$N$8)</f>
        <v/>
      </c>
      <c r="N5" s="85"/>
      <c r="O5" s="85" t="str">
        <f>IF(M5="","",DATE(YEAR($M$5),MONTH($M$5)+11,DAY($M$5)))</f>
        <v/>
      </c>
      <c r="P5" s="86"/>
    </row>
    <row r="6" spans="1:19" ht="24.75" customHeight="1" x14ac:dyDescent="0.4">
      <c r="A6" s="41" t="s">
        <v>8</v>
      </c>
      <c r="B6" s="91" t="s">
        <v>16</v>
      </c>
      <c r="C6" s="92"/>
      <c r="D6" s="42" t="str">
        <f>M5</f>
        <v/>
      </c>
      <c r="E6" s="42" t="str">
        <f>IF($M$5="","",DATE(YEAR($M$5),MONTH($M$5)+1,DAY($M$5)))</f>
        <v/>
      </c>
      <c r="F6" s="42" t="str">
        <f>IF($M$5="","",DATE(YEAR($M$5),MONTH($M$5)+2,DAY($M$5)))</f>
        <v/>
      </c>
      <c r="G6" s="42" t="str">
        <f>IF($M$5="","",DATE(YEAR($M$5),MONTH($M$5)+3,DAY($M$5)))</f>
        <v/>
      </c>
      <c r="H6" s="42" t="str">
        <f>IF($M$5="","",DATE(YEAR($M$5),MONTH($M$5)+4,DAY($M$5)))</f>
        <v/>
      </c>
      <c r="I6" s="42" t="str">
        <f>IF($M$5="","",DATE(YEAR($M$5),MONTH($M$5)+5,DAY($M$5)))</f>
        <v/>
      </c>
      <c r="J6" s="42" t="str">
        <f>IF($M$5="","",DATE(YEAR($M$5),MONTH($M$5)+6,DAY($M$5)))</f>
        <v/>
      </c>
      <c r="K6" s="42" t="str">
        <f>IF($M$5="","",DATE(YEAR($M$5),MONTH($M$5)+7,DAY($M$5)))</f>
        <v/>
      </c>
      <c r="L6" s="42" t="str">
        <f>IF($M$5="","",DATE(YEAR($M$5),MONTH($M$5)+8,DAY($M$5)))</f>
        <v/>
      </c>
      <c r="M6" s="42" t="str">
        <f>IF($M$5="","",DATE(YEAR($M$5),MONTH($M$5)+9,DAY($M$5)))</f>
        <v/>
      </c>
      <c r="N6" s="42" t="str">
        <f>IF($M$5="","",DATE(YEAR($M$5),MONTH($M$5)+10,DAY($M$5)))</f>
        <v/>
      </c>
      <c r="O6" s="42" t="str">
        <f>IF($M$5="","",DATE(YEAR($M$5),MONTH($M$5)+11,DAY($M$5)))</f>
        <v/>
      </c>
      <c r="P6" s="43" t="s">
        <v>1</v>
      </c>
    </row>
    <row r="7" spans="1:19" ht="20.100000000000001" customHeight="1" x14ac:dyDescent="0.4">
      <c r="A7" s="87">
        <v>31</v>
      </c>
      <c r="B7" s="44" t="s">
        <v>17</v>
      </c>
      <c r="C7" s="13" t="str">
        <f>IF('【STEP3】 A-1'!F40="電気",CONCATENATE("(kWh","/月)"),IF('【STEP3】 A-1'!F40&lt;&gt;"電気",CONCATENATE("(",'【STEP3】 A-1'!H40,"/月)")))</f>
        <v>(/月)</v>
      </c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14" t="str">
        <f>IF(C7="(kWh/月)","        －",IF(SUM(D7:O7)=0,"",SUM(D7:O7)))</f>
        <v/>
      </c>
      <c r="Q7" s="45"/>
    </row>
    <row r="8" spans="1:19" ht="20.100000000000001" customHeight="1" x14ac:dyDescent="0.4">
      <c r="A8" s="88"/>
      <c r="B8" s="44" t="s">
        <v>18</v>
      </c>
      <c r="C8" s="46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14" t="str">
        <f>IF(SUM(D8:O8)=0,"",SUM(D8:O8))</f>
        <v/>
      </c>
    </row>
    <row r="9" spans="1:19" ht="20.100000000000001" customHeight="1" x14ac:dyDescent="0.4">
      <c r="A9" s="88"/>
      <c r="B9" s="44" t="s">
        <v>20</v>
      </c>
      <c r="C9" s="46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14" t="str">
        <f t="shared" ref="P9:P36" si="0">IF(SUM(D9:O9)=0,"",SUM(D9:O9))</f>
        <v/>
      </c>
    </row>
    <row r="10" spans="1:19" ht="20.100000000000001" customHeight="1" x14ac:dyDescent="0.4">
      <c r="A10" s="87">
        <v>32</v>
      </c>
      <c r="B10" s="44" t="s">
        <v>17</v>
      </c>
      <c r="C10" s="13" t="str">
        <f>IF('【STEP3】 A-1'!F41="電気",CONCATENATE("(kWh","/月)"),IF('【STEP3】 A-1'!F41&lt;&gt;"電気",CONCATENATE("(",'【STEP3】 A-1'!H41,"/月)")))</f>
        <v>(/月)</v>
      </c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14" t="str">
        <f>IF(C10="(kWh/月)","        －",IF(SUM(D10:O10)=0,"",SUM(D10:O10)))</f>
        <v/>
      </c>
      <c r="Q10" s="45"/>
    </row>
    <row r="11" spans="1:19" ht="20.100000000000001" customHeight="1" x14ac:dyDescent="0.4">
      <c r="A11" s="88"/>
      <c r="B11" s="44" t="s">
        <v>18</v>
      </c>
      <c r="C11" s="46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14" t="str">
        <f>IF(SUM(D11:O11)=0,"",SUM(D11:O11))</f>
        <v/>
      </c>
    </row>
    <row r="12" spans="1:19" ht="20.100000000000001" customHeight="1" x14ac:dyDescent="0.4">
      <c r="A12" s="88"/>
      <c r="B12" s="44" t="s">
        <v>19</v>
      </c>
      <c r="C12" s="46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14" t="str">
        <f t="shared" si="0"/>
        <v/>
      </c>
    </row>
    <row r="13" spans="1:19" ht="20.100000000000001" customHeight="1" x14ac:dyDescent="0.4">
      <c r="A13" s="87">
        <v>33</v>
      </c>
      <c r="B13" s="44" t="s">
        <v>17</v>
      </c>
      <c r="C13" s="13" t="str">
        <f>IF('【STEP3】 A-1'!F42="電気",CONCATENATE("(kWh","/月)"),IF('【STEP3】 A-1'!F42&lt;&gt;"電気",CONCATENATE("(",'【STEP3】 A-1'!H42,"/月)")))</f>
        <v>(/月)</v>
      </c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14" t="str">
        <f>IF(C13="(kWh/月)","        －",IF(SUM(D13:O13)=0,"",SUM(D13:O13)))</f>
        <v/>
      </c>
      <c r="Q13" s="45"/>
    </row>
    <row r="14" spans="1:19" ht="20.100000000000001" customHeight="1" x14ac:dyDescent="0.4">
      <c r="A14" s="88"/>
      <c r="B14" s="44" t="s">
        <v>18</v>
      </c>
      <c r="C14" s="46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14" t="str">
        <f>IF(SUM(D14:O14)=0,"",SUM(D14:O14))</f>
        <v/>
      </c>
    </row>
    <row r="15" spans="1:19" ht="20.100000000000001" customHeight="1" x14ac:dyDescent="0.4">
      <c r="A15" s="88"/>
      <c r="B15" s="44" t="s">
        <v>19</v>
      </c>
      <c r="C15" s="46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14" t="str">
        <f t="shared" si="0"/>
        <v/>
      </c>
    </row>
    <row r="16" spans="1:19" ht="20.100000000000001" customHeight="1" x14ac:dyDescent="0.4">
      <c r="A16" s="87">
        <v>34</v>
      </c>
      <c r="B16" s="44" t="s">
        <v>17</v>
      </c>
      <c r="C16" s="13" t="str">
        <f>IF('【STEP3】 A-1'!F43="電気",CONCATENATE("(kWh","/月)"),IF('【STEP3】 A-1'!F43&lt;&gt;"電気",CONCATENATE("(",'【STEP3】 A-1'!H43,"/月)")))</f>
        <v>(/月)</v>
      </c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14" t="str">
        <f>IF(C16="(kWh/月)","        －",IF(SUM(D16:O16)=0,"",SUM(D16:O16)))</f>
        <v/>
      </c>
      <c r="Q16" s="45"/>
    </row>
    <row r="17" spans="1:17" ht="20.100000000000001" customHeight="1" x14ac:dyDescent="0.4">
      <c r="A17" s="88"/>
      <c r="B17" s="44" t="s">
        <v>18</v>
      </c>
      <c r="C17" s="46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14" t="str">
        <f>IF(SUM(D17:O17)=0,"",SUM(D17:O17))</f>
        <v/>
      </c>
    </row>
    <row r="18" spans="1:17" ht="20.100000000000001" customHeight="1" x14ac:dyDescent="0.4">
      <c r="A18" s="88"/>
      <c r="B18" s="44" t="s">
        <v>19</v>
      </c>
      <c r="C18" s="46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14" t="str">
        <f t="shared" si="0"/>
        <v/>
      </c>
    </row>
    <row r="19" spans="1:17" ht="20.100000000000001" customHeight="1" x14ac:dyDescent="0.4">
      <c r="A19" s="87">
        <v>35</v>
      </c>
      <c r="B19" s="44" t="s">
        <v>17</v>
      </c>
      <c r="C19" s="13" t="str">
        <f>IF('【STEP3】 A-1'!F44="電気",CONCATENATE("(kWh","/月)"),IF('【STEP3】 A-1'!F44&lt;&gt;"電気",CONCATENATE("(",'【STEP3】 A-1'!H44,"/月)")))</f>
        <v>(/月)</v>
      </c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14" t="str">
        <f>IF(C19="(kWh/月)","        －",IF(SUM(D19:O19)=0,"",SUM(D19:O19)))</f>
        <v/>
      </c>
      <c r="Q19" s="45"/>
    </row>
    <row r="20" spans="1:17" ht="20.100000000000001" customHeight="1" x14ac:dyDescent="0.4">
      <c r="A20" s="88"/>
      <c r="B20" s="44" t="s">
        <v>18</v>
      </c>
      <c r="C20" s="46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14" t="str">
        <f>IF(SUM(D20:O20)=0,"",SUM(D20:O20))</f>
        <v/>
      </c>
    </row>
    <row r="21" spans="1:17" ht="20.100000000000001" customHeight="1" x14ac:dyDescent="0.4">
      <c r="A21" s="88"/>
      <c r="B21" s="44" t="s">
        <v>19</v>
      </c>
      <c r="C21" s="46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14" t="str">
        <f t="shared" si="0"/>
        <v/>
      </c>
    </row>
    <row r="22" spans="1:17" ht="20.100000000000001" customHeight="1" x14ac:dyDescent="0.4">
      <c r="A22" s="87">
        <v>36</v>
      </c>
      <c r="B22" s="44" t="s">
        <v>17</v>
      </c>
      <c r="C22" s="13" t="str">
        <f>IF('【STEP3】 A-1'!F45="電気",CONCATENATE("(kWh","/月)"),IF('【STEP3】 A-1'!F45&lt;&gt;"電気",CONCATENATE("(",'【STEP3】 A-1'!H45,"/月)")))</f>
        <v>(/月)</v>
      </c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14" t="str">
        <f>IF(C22="(kWh/月)","        －",IF(SUM(D22:O22)=0,"",SUM(D22:O22)))</f>
        <v/>
      </c>
      <c r="Q22" s="45"/>
    </row>
    <row r="23" spans="1:17" ht="20.100000000000001" customHeight="1" x14ac:dyDescent="0.4">
      <c r="A23" s="88"/>
      <c r="B23" s="44" t="s">
        <v>18</v>
      </c>
      <c r="C23" s="46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14" t="str">
        <f>IF(SUM(D23:O23)=0,"",SUM(D23:O23))</f>
        <v/>
      </c>
    </row>
    <row r="24" spans="1:17" ht="20.100000000000001" customHeight="1" x14ac:dyDescent="0.4">
      <c r="A24" s="88"/>
      <c r="B24" s="44" t="s">
        <v>19</v>
      </c>
      <c r="C24" s="46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14" t="str">
        <f t="shared" si="0"/>
        <v/>
      </c>
    </row>
    <row r="25" spans="1:17" ht="20.100000000000001" customHeight="1" x14ac:dyDescent="0.4">
      <c r="A25" s="87">
        <v>37</v>
      </c>
      <c r="B25" s="44" t="s">
        <v>17</v>
      </c>
      <c r="C25" s="13" t="str">
        <f>IF('【STEP3】 A-1'!F46="電気",CONCATENATE("(kWh","/月)"),IF('【STEP3】 A-1'!F46&lt;&gt;"電気",CONCATENATE("(",'【STEP3】 A-1'!H46,"/月)")))</f>
        <v>(/月)</v>
      </c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14" t="str">
        <f>IF(C25="(kWh/月)","        －",IF(SUM(D25:O25)=0,"",SUM(D25:O25)))</f>
        <v/>
      </c>
      <c r="Q25" s="45"/>
    </row>
    <row r="26" spans="1:17" ht="20.100000000000001" customHeight="1" x14ac:dyDescent="0.4">
      <c r="A26" s="88"/>
      <c r="B26" s="44" t="s">
        <v>18</v>
      </c>
      <c r="C26" s="46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14" t="str">
        <f>IF(SUM(D26:O26)=0,"",SUM(D26:O26))</f>
        <v/>
      </c>
    </row>
    <row r="27" spans="1:17" ht="20.100000000000001" customHeight="1" x14ac:dyDescent="0.4">
      <c r="A27" s="88"/>
      <c r="B27" s="44" t="s">
        <v>19</v>
      </c>
      <c r="C27" s="46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14" t="str">
        <f t="shared" si="0"/>
        <v/>
      </c>
    </row>
    <row r="28" spans="1:17" ht="20.100000000000001" customHeight="1" x14ac:dyDescent="0.4">
      <c r="A28" s="87">
        <v>38</v>
      </c>
      <c r="B28" s="44" t="s">
        <v>17</v>
      </c>
      <c r="C28" s="13" t="str">
        <f>IF('【STEP3】 A-1'!F47="電気",CONCATENATE("(kWh","/月)"),IF('【STEP3】 A-1'!F47&lt;&gt;"電気",CONCATENATE("(",'【STEP3】 A-1'!H47,"/月)")))</f>
        <v>(/月)</v>
      </c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14" t="str">
        <f>IF(C28="(kWh/月)","        －",IF(SUM(D28:O28)=0,"",SUM(D28:O28)))</f>
        <v/>
      </c>
      <c r="Q28" s="45"/>
    </row>
    <row r="29" spans="1:17" ht="20.100000000000001" customHeight="1" x14ac:dyDescent="0.4">
      <c r="A29" s="88"/>
      <c r="B29" s="44" t="s">
        <v>18</v>
      </c>
      <c r="C29" s="46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14" t="str">
        <f>IF(SUM(D29:O29)=0,"",SUM(D29:O29))</f>
        <v/>
      </c>
    </row>
    <row r="30" spans="1:17" ht="20.100000000000001" customHeight="1" x14ac:dyDescent="0.4">
      <c r="A30" s="88"/>
      <c r="B30" s="44" t="s">
        <v>19</v>
      </c>
      <c r="C30" s="46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14" t="str">
        <f t="shared" si="0"/>
        <v/>
      </c>
    </row>
    <row r="31" spans="1:17" ht="20.100000000000001" customHeight="1" x14ac:dyDescent="0.4">
      <c r="A31" s="87">
        <v>39</v>
      </c>
      <c r="B31" s="44" t="s">
        <v>17</v>
      </c>
      <c r="C31" s="13" t="str">
        <f>IF('【STEP3】 A-1'!F48="電気",CONCATENATE("(kWh","/月)"),IF('【STEP3】 A-1'!F48&lt;&gt;"電気",CONCATENATE("(",'【STEP3】 A-1'!H48,"/月)")))</f>
        <v>(/月)</v>
      </c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14" t="str">
        <f>IF(C31="(kWh/月)","        －",IF(SUM(D31:O31)=0,"",SUM(D31:O31)))</f>
        <v/>
      </c>
      <c r="Q31" s="45"/>
    </row>
    <row r="32" spans="1:17" ht="20.100000000000001" customHeight="1" x14ac:dyDescent="0.4">
      <c r="A32" s="88"/>
      <c r="B32" s="44" t="s">
        <v>18</v>
      </c>
      <c r="C32" s="46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14" t="str">
        <f>IF(SUM(D32:O32)=0,"",SUM(D32:O32))</f>
        <v/>
      </c>
    </row>
    <row r="33" spans="1:17" ht="20.100000000000001" customHeight="1" x14ac:dyDescent="0.4">
      <c r="A33" s="88"/>
      <c r="B33" s="44" t="s">
        <v>19</v>
      </c>
      <c r="C33" s="46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14" t="str">
        <f t="shared" si="0"/>
        <v/>
      </c>
    </row>
    <row r="34" spans="1:17" ht="20.100000000000001" customHeight="1" x14ac:dyDescent="0.4">
      <c r="A34" s="87">
        <v>40</v>
      </c>
      <c r="B34" s="44" t="s">
        <v>17</v>
      </c>
      <c r="C34" s="13" t="str">
        <f>IF('【STEP3】 A-1'!F49="電気",CONCATENATE("(kWh","/月)"),IF('【STEP3】 A-1'!F49&lt;&gt;"電気",CONCATENATE("(",'【STEP3】 A-1'!H49,"/月)")))</f>
        <v>(/月)</v>
      </c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14" t="str">
        <f>IF(C34="(kWh/月)","        －",IF(SUM(D34:O34)=0,"",SUM(D34:O34)))</f>
        <v/>
      </c>
      <c r="Q34" s="45"/>
    </row>
    <row r="35" spans="1:17" ht="20.100000000000001" customHeight="1" x14ac:dyDescent="0.4">
      <c r="A35" s="88"/>
      <c r="B35" s="44" t="s">
        <v>18</v>
      </c>
      <c r="C35" s="46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14" t="str">
        <f>IF(SUM(D35:O35)=0,"",SUM(D35:O35))</f>
        <v/>
      </c>
    </row>
    <row r="36" spans="1:17" ht="20.100000000000001" customHeight="1" x14ac:dyDescent="0.4">
      <c r="A36" s="89"/>
      <c r="B36" s="44" t="s">
        <v>19</v>
      </c>
      <c r="C36" s="46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14" t="str">
        <f t="shared" si="0"/>
        <v/>
      </c>
    </row>
  </sheetData>
  <sheetProtection algorithmName="SHA-512" hashValue="W+jXQpk3SZQLrHpKjdzzQlxik2mp/gZhU1fzvsd90iOGPi2CShZLzBvDMUTm6/FO7a+GZ9v1pBiyYxXYn6ZJ9w==" saltValue="91EcTdgIUtFXFunoWqJIYw==" spinCount="100000" sheet="1" objects="1" scenarios="1"/>
  <mergeCells count="13">
    <mergeCell ref="A13:A15"/>
    <mergeCell ref="M5:N5"/>
    <mergeCell ref="O5:P5"/>
    <mergeCell ref="B6:C6"/>
    <mergeCell ref="A7:A9"/>
    <mergeCell ref="A10:A12"/>
    <mergeCell ref="A34:A36"/>
    <mergeCell ref="A16:A18"/>
    <mergeCell ref="A19:A21"/>
    <mergeCell ref="A22:A24"/>
    <mergeCell ref="A25:A27"/>
    <mergeCell ref="A28:A30"/>
    <mergeCell ref="A31:A33"/>
  </mergeCells>
  <phoneticPr fontId="2"/>
  <conditionalFormatting sqref="D7:O36">
    <cfRule type="containsBlanks" dxfId="1" priority="1">
      <formula>LEN(TRIM(D7))=0</formula>
    </cfRule>
  </conditionalFormatting>
  <printOptions horizontalCentered="1" verticalCentered="1"/>
  <pageMargins left="0.25" right="0.25" top="0.75" bottom="0.75" header="0.3" footer="0.3"/>
  <pageSetup paperSize="9" scale="67" firstPageNumber="18" orientation="landscape" useFirstPageNumber="1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4" tint="0.59999389629810485"/>
    <pageSetUpPr fitToPage="1"/>
  </sheetPr>
  <dimension ref="A1:S36"/>
  <sheetViews>
    <sheetView showGridLines="0" view="pageBreakPreview" zoomScale="75" zoomScaleNormal="75" zoomScaleSheetLayoutView="75" workbookViewId="0"/>
  </sheetViews>
  <sheetFormatPr defaultRowHeight="15.75" x14ac:dyDescent="0.4"/>
  <cols>
    <col min="1" max="1" width="5.625" style="16" customWidth="1"/>
    <col min="2" max="2" width="9.75" style="16" customWidth="1"/>
    <col min="3" max="23" width="10.625" style="16" customWidth="1"/>
    <col min="24" max="25" width="15.625" style="16" customWidth="1"/>
    <col min="26" max="16384" width="9" style="16"/>
  </cols>
  <sheetData>
    <row r="1" spans="1:19" ht="24.95" customHeight="1" x14ac:dyDescent="0.4">
      <c r="A1" s="15" t="s">
        <v>26</v>
      </c>
      <c r="C1" s="17"/>
    </row>
    <row r="2" spans="1:19" ht="24.95" customHeight="1" x14ac:dyDescent="0.4">
      <c r="A2" s="18" t="s">
        <v>22</v>
      </c>
    </row>
    <row r="3" spans="1:19" ht="24.95" customHeight="1" x14ac:dyDescent="0.4">
      <c r="A3" s="23" t="s">
        <v>30</v>
      </c>
      <c r="B3" s="20"/>
      <c r="C3" s="20"/>
      <c r="D3" s="37"/>
      <c r="E3" s="20"/>
      <c r="F3" s="20"/>
      <c r="G3" s="20"/>
      <c r="H3" s="20"/>
      <c r="I3" s="20"/>
    </row>
    <row r="4" spans="1:19" ht="20.100000000000001" customHeight="1" x14ac:dyDescent="0.4">
      <c r="B4" s="24"/>
      <c r="C4" s="24"/>
      <c r="D4" s="24"/>
      <c r="F4" s="25"/>
      <c r="G4" s="26"/>
      <c r="H4" s="27"/>
      <c r="R4" s="38"/>
      <c r="S4" s="38"/>
    </row>
    <row r="5" spans="1:19" ht="20.100000000000001" customHeight="1" x14ac:dyDescent="0.4">
      <c r="A5" s="39" t="s">
        <v>25</v>
      </c>
      <c r="B5" s="40"/>
      <c r="C5" s="39"/>
      <c r="D5" s="39"/>
      <c r="L5" s="57" t="s">
        <v>13</v>
      </c>
      <c r="M5" s="90" t="str">
        <f>IF('【STEP3】 A-1'!$N$8="","",'【STEP3】 A-1'!$N$8)</f>
        <v/>
      </c>
      <c r="N5" s="85"/>
      <c r="O5" s="85" t="str">
        <f>IF(M5="","",DATE(YEAR($M$5),MONTH($M$5)+11,DAY($M$5)))</f>
        <v/>
      </c>
      <c r="P5" s="86"/>
    </row>
    <row r="6" spans="1:19" ht="24.75" customHeight="1" x14ac:dyDescent="0.4">
      <c r="A6" s="41" t="s">
        <v>8</v>
      </c>
      <c r="B6" s="91" t="s">
        <v>16</v>
      </c>
      <c r="C6" s="92"/>
      <c r="D6" s="42" t="str">
        <f>M5</f>
        <v/>
      </c>
      <c r="E6" s="42" t="str">
        <f>IF($M$5="","",DATE(YEAR($M$5),MONTH($M$5)+1,DAY($M$5)))</f>
        <v/>
      </c>
      <c r="F6" s="42" t="str">
        <f>IF($M$5="","",DATE(YEAR($M$5),MONTH($M$5)+2,DAY($M$5)))</f>
        <v/>
      </c>
      <c r="G6" s="42" t="str">
        <f>IF($M$5="","",DATE(YEAR($M$5),MONTH($M$5)+3,DAY($M$5)))</f>
        <v/>
      </c>
      <c r="H6" s="42" t="str">
        <f>IF($M$5="","",DATE(YEAR($M$5),MONTH($M$5)+4,DAY($M$5)))</f>
        <v/>
      </c>
      <c r="I6" s="42" t="str">
        <f>IF($M$5="","",DATE(YEAR($M$5),MONTH($M$5)+5,DAY($M$5)))</f>
        <v/>
      </c>
      <c r="J6" s="42" t="str">
        <f>IF($M$5="","",DATE(YEAR($M$5),MONTH($M$5)+6,DAY($M$5)))</f>
        <v/>
      </c>
      <c r="K6" s="42" t="str">
        <f>IF($M$5="","",DATE(YEAR($M$5),MONTH($M$5)+7,DAY($M$5)))</f>
        <v/>
      </c>
      <c r="L6" s="42" t="str">
        <f>IF($M$5="","",DATE(YEAR($M$5),MONTH($M$5)+8,DAY($M$5)))</f>
        <v/>
      </c>
      <c r="M6" s="42" t="str">
        <f>IF($M$5="","",DATE(YEAR($M$5),MONTH($M$5)+9,DAY($M$5)))</f>
        <v/>
      </c>
      <c r="N6" s="42" t="str">
        <f>IF($M$5="","",DATE(YEAR($M$5),MONTH($M$5)+10,DAY($M$5)))</f>
        <v/>
      </c>
      <c r="O6" s="42" t="str">
        <f>IF($M$5="","",DATE(YEAR($M$5),MONTH($M$5)+11,DAY($M$5)))</f>
        <v/>
      </c>
      <c r="P6" s="43" t="s">
        <v>1</v>
      </c>
    </row>
    <row r="7" spans="1:19" ht="20.100000000000001" customHeight="1" x14ac:dyDescent="0.4">
      <c r="A7" s="87">
        <v>41</v>
      </c>
      <c r="B7" s="44" t="s">
        <v>17</v>
      </c>
      <c r="C7" s="13" t="str">
        <f>IF('【STEP3】 A-1'!F50="電気",CONCATENATE("(kWh","/月)"),IF('【STEP3】 A-1'!F50&lt;&gt;"電気",CONCATENATE("(",'【STEP3】 A-1'!H50,"/月)")))</f>
        <v>(/月)</v>
      </c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14" t="str">
        <f>IF(C7="(kWh/月)","        －",IF(SUM(D7:O7)=0,"",SUM(D7:O7)))</f>
        <v/>
      </c>
      <c r="Q7" s="45"/>
    </row>
    <row r="8" spans="1:19" ht="20.100000000000001" customHeight="1" x14ac:dyDescent="0.4">
      <c r="A8" s="88"/>
      <c r="B8" s="44" t="s">
        <v>18</v>
      </c>
      <c r="C8" s="46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14" t="str">
        <f>IF(SUM(D8:O8)=0,"",SUM(D8:O8))</f>
        <v/>
      </c>
    </row>
    <row r="9" spans="1:19" ht="20.100000000000001" customHeight="1" x14ac:dyDescent="0.4">
      <c r="A9" s="88"/>
      <c r="B9" s="44" t="s">
        <v>20</v>
      </c>
      <c r="C9" s="46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14" t="str">
        <f t="shared" ref="P9:P36" si="0">IF(SUM(D9:O9)=0,"",SUM(D9:O9))</f>
        <v/>
      </c>
    </row>
    <row r="10" spans="1:19" ht="20.100000000000001" customHeight="1" x14ac:dyDescent="0.4">
      <c r="A10" s="87">
        <v>42</v>
      </c>
      <c r="B10" s="44" t="s">
        <v>17</v>
      </c>
      <c r="C10" s="13" t="str">
        <f>IF('【STEP3】 A-1'!F51="電気",CONCATENATE("(kWh","/月)"),IF('【STEP3】 A-1'!F51&lt;&gt;"電気",CONCATENATE("(",'【STEP3】 A-1'!H51,"/月)")))</f>
        <v>(/月)</v>
      </c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14" t="str">
        <f>IF(C10="(kWh/月)","        －",IF(SUM(D10:O10)=0,"",SUM(D10:O10)))</f>
        <v/>
      </c>
      <c r="Q10" s="45"/>
    </row>
    <row r="11" spans="1:19" ht="20.100000000000001" customHeight="1" x14ac:dyDescent="0.4">
      <c r="A11" s="88"/>
      <c r="B11" s="44" t="s">
        <v>18</v>
      </c>
      <c r="C11" s="46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14" t="str">
        <f>IF(SUM(D11:O11)=0,"",SUM(D11:O11))</f>
        <v/>
      </c>
    </row>
    <row r="12" spans="1:19" ht="20.100000000000001" customHeight="1" x14ac:dyDescent="0.4">
      <c r="A12" s="88"/>
      <c r="B12" s="44" t="s">
        <v>19</v>
      </c>
      <c r="C12" s="46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14" t="str">
        <f t="shared" si="0"/>
        <v/>
      </c>
    </row>
    <row r="13" spans="1:19" ht="20.100000000000001" customHeight="1" x14ac:dyDescent="0.4">
      <c r="A13" s="87">
        <v>43</v>
      </c>
      <c r="B13" s="44" t="s">
        <v>17</v>
      </c>
      <c r="C13" s="13" t="str">
        <f>IF('【STEP3】 A-1'!F52="電気",CONCATENATE("(kWh","/月)"),IF('【STEP3】 A-1'!F52&lt;&gt;"電気",CONCATENATE("(",'【STEP3】 A-1'!H52,"/月)")))</f>
        <v>(/月)</v>
      </c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14" t="str">
        <f>IF(C13="(kWh/月)","        －",IF(SUM(D13:O13)=0,"",SUM(D13:O13)))</f>
        <v/>
      </c>
      <c r="Q13" s="45"/>
    </row>
    <row r="14" spans="1:19" ht="20.100000000000001" customHeight="1" x14ac:dyDescent="0.4">
      <c r="A14" s="88"/>
      <c r="B14" s="44" t="s">
        <v>18</v>
      </c>
      <c r="C14" s="46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14" t="str">
        <f>IF(SUM(D14:O14)=0,"",SUM(D14:O14))</f>
        <v/>
      </c>
    </row>
    <row r="15" spans="1:19" ht="20.100000000000001" customHeight="1" x14ac:dyDescent="0.4">
      <c r="A15" s="88"/>
      <c r="B15" s="44" t="s">
        <v>19</v>
      </c>
      <c r="C15" s="46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14" t="str">
        <f t="shared" si="0"/>
        <v/>
      </c>
    </row>
    <row r="16" spans="1:19" ht="20.100000000000001" customHeight="1" x14ac:dyDescent="0.4">
      <c r="A16" s="87">
        <v>44</v>
      </c>
      <c r="B16" s="44" t="s">
        <v>17</v>
      </c>
      <c r="C16" s="13" t="str">
        <f>IF('【STEP3】 A-1'!F53="電気",CONCATENATE("(kWh","/月)"),IF('【STEP3】 A-1'!F53&lt;&gt;"電気",CONCATENATE("(",'【STEP3】 A-1'!H53,"/月)")))</f>
        <v>(/月)</v>
      </c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14" t="str">
        <f>IF(C16="(kWh/月)","        －",IF(SUM(D16:O16)=0,"",SUM(D16:O16)))</f>
        <v/>
      </c>
      <c r="Q16" s="45"/>
    </row>
    <row r="17" spans="1:17" ht="20.100000000000001" customHeight="1" x14ac:dyDescent="0.4">
      <c r="A17" s="88"/>
      <c r="B17" s="44" t="s">
        <v>18</v>
      </c>
      <c r="C17" s="46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14" t="str">
        <f>IF(SUM(D17:O17)=0,"",SUM(D17:O17))</f>
        <v/>
      </c>
    </row>
    <row r="18" spans="1:17" ht="20.100000000000001" customHeight="1" x14ac:dyDescent="0.4">
      <c r="A18" s="88"/>
      <c r="B18" s="44" t="s">
        <v>19</v>
      </c>
      <c r="C18" s="46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14" t="str">
        <f t="shared" si="0"/>
        <v/>
      </c>
    </row>
    <row r="19" spans="1:17" ht="20.100000000000001" customHeight="1" x14ac:dyDescent="0.4">
      <c r="A19" s="87">
        <v>45</v>
      </c>
      <c r="B19" s="44" t="s">
        <v>17</v>
      </c>
      <c r="C19" s="13" t="str">
        <f>IF('【STEP3】 A-1'!F54="電気",CONCATENATE("(kWh","/月)"),IF('【STEP3】 A-1'!F54&lt;&gt;"電気",CONCATENATE("(",'【STEP3】 A-1'!H54,"/月)")))</f>
        <v>(/月)</v>
      </c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14" t="str">
        <f>IF(C19="(kWh/月)","        －",IF(SUM(D19:O19)=0,"",SUM(D19:O19)))</f>
        <v/>
      </c>
      <c r="Q19" s="45"/>
    </row>
    <row r="20" spans="1:17" ht="20.100000000000001" customHeight="1" x14ac:dyDescent="0.4">
      <c r="A20" s="88"/>
      <c r="B20" s="44" t="s">
        <v>18</v>
      </c>
      <c r="C20" s="46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14" t="str">
        <f>IF(SUM(D20:O20)=0,"",SUM(D20:O20))</f>
        <v/>
      </c>
    </row>
    <row r="21" spans="1:17" ht="20.100000000000001" customHeight="1" x14ac:dyDescent="0.4">
      <c r="A21" s="88"/>
      <c r="B21" s="44" t="s">
        <v>19</v>
      </c>
      <c r="C21" s="46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14" t="str">
        <f t="shared" si="0"/>
        <v/>
      </c>
    </row>
    <row r="22" spans="1:17" ht="20.100000000000001" customHeight="1" x14ac:dyDescent="0.4">
      <c r="A22" s="87">
        <v>46</v>
      </c>
      <c r="B22" s="44" t="s">
        <v>17</v>
      </c>
      <c r="C22" s="13" t="str">
        <f>IF('【STEP3】 A-1'!F55="電気",CONCATENATE("(kWh","/月)"),IF('【STEP3】 A-1'!F55&lt;&gt;"電気",CONCATENATE("(",'【STEP3】 A-1'!H55,"/月)")))</f>
        <v>(/月)</v>
      </c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14" t="str">
        <f>IF(C22="(kWh/月)","        －",IF(SUM(D22:O22)=0,"",SUM(D22:O22)))</f>
        <v/>
      </c>
      <c r="Q22" s="45"/>
    </row>
    <row r="23" spans="1:17" ht="20.100000000000001" customHeight="1" x14ac:dyDescent="0.4">
      <c r="A23" s="88"/>
      <c r="B23" s="44" t="s">
        <v>18</v>
      </c>
      <c r="C23" s="46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14" t="str">
        <f>IF(SUM(D23:O23)=0,"",SUM(D23:O23))</f>
        <v/>
      </c>
    </row>
    <row r="24" spans="1:17" ht="20.100000000000001" customHeight="1" x14ac:dyDescent="0.4">
      <c r="A24" s="88"/>
      <c r="B24" s="44" t="s">
        <v>19</v>
      </c>
      <c r="C24" s="46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14" t="str">
        <f t="shared" si="0"/>
        <v/>
      </c>
    </row>
    <row r="25" spans="1:17" ht="20.100000000000001" customHeight="1" x14ac:dyDescent="0.4">
      <c r="A25" s="87">
        <v>47</v>
      </c>
      <c r="B25" s="44" t="s">
        <v>17</v>
      </c>
      <c r="C25" s="13" t="str">
        <f>IF('【STEP3】 A-1'!F56="電気",CONCATENATE("(kWh","/月)"),IF('【STEP3】 A-1'!F56&lt;&gt;"電気",CONCATENATE("(",'【STEP3】 A-1'!H56,"/月)")))</f>
        <v>(/月)</v>
      </c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14" t="str">
        <f>IF(C25="(kWh/月)","        －",IF(SUM(D25:O25)=0,"",SUM(D25:O25)))</f>
        <v/>
      </c>
      <c r="Q25" s="45"/>
    </row>
    <row r="26" spans="1:17" ht="20.100000000000001" customHeight="1" x14ac:dyDescent="0.4">
      <c r="A26" s="88"/>
      <c r="B26" s="44" t="s">
        <v>18</v>
      </c>
      <c r="C26" s="46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14" t="str">
        <f>IF(SUM(D26:O26)=0,"",SUM(D26:O26))</f>
        <v/>
      </c>
    </row>
    <row r="27" spans="1:17" ht="20.100000000000001" customHeight="1" x14ac:dyDescent="0.4">
      <c r="A27" s="88"/>
      <c r="B27" s="44" t="s">
        <v>19</v>
      </c>
      <c r="C27" s="46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14" t="str">
        <f t="shared" si="0"/>
        <v/>
      </c>
    </row>
    <row r="28" spans="1:17" ht="20.100000000000001" customHeight="1" x14ac:dyDescent="0.4">
      <c r="A28" s="87">
        <v>48</v>
      </c>
      <c r="B28" s="44" t="s">
        <v>17</v>
      </c>
      <c r="C28" s="13" t="str">
        <f>IF('【STEP3】 A-1'!F57="電気",CONCATENATE("(kWh","/月)"),IF('【STEP3】 A-1'!F57&lt;&gt;"電気",CONCATENATE("(",'【STEP3】 A-1'!H57,"/月)")))</f>
        <v>(/月)</v>
      </c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14" t="str">
        <f>IF(C28="(kWh/月)","        －",IF(SUM(D28:O28)=0,"",SUM(D28:O28)))</f>
        <v/>
      </c>
      <c r="Q28" s="45"/>
    </row>
    <row r="29" spans="1:17" ht="20.100000000000001" customHeight="1" x14ac:dyDescent="0.4">
      <c r="A29" s="88"/>
      <c r="B29" s="44" t="s">
        <v>18</v>
      </c>
      <c r="C29" s="46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14" t="str">
        <f>IF(SUM(D29:O29)=0,"",SUM(D29:O29))</f>
        <v/>
      </c>
    </row>
    <row r="30" spans="1:17" ht="20.100000000000001" customHeight="1" x14ac:dyDescent="0.4">
      <c r="A30" s="88"/>
      <c r="B30" s="44" t="s">
        <v>19</v>
      </c>
      <c r="C30" s="46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14" t="str">
        <f t="shared" si="0"/>
        <v/>
      </c>
    </row>
    <row r="31" spans="1:17" ht="20.100000000000001" customHeight="1" x14ac:dyDescent="0.4">
      <c r="A31" s="87">
        <v>49</v>
      </c>
      <c r="B31" s="44" t="s">
        <v>17</v>
      </c>
      <c r="C31" s="13" t="str">
        <f>IF('【STEP3】 A-1'!F58="電気",CONCATENATE("(kWh","/月)"),IF('【STEP3】 A-1'!F58&lt;&gt;"電気",CONCATENATE("(",'【STEP3】 A-1'!H58,"/月)")))</f>
        <v>(/月)</v>
      </c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14" t="str">
        <f>IF(C31="(kWh/月)","        －",IF(SUM(D31:O31)=0,"",SUM(D31:O31)))</f>
        <v/>
      </c>
      <c r="Q31" s="45"/>
    </row>
    <row r="32" spans="1:17" ht="20.100000000000001" customHeight="1" x14ac:dyDescent="0.4">
      <c r="A32" s="88"/>
      <c r="B32" s="44" t="s">
        <v>18</v>
      </c>
      <c r="C32" s="46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14" t="str">
        <f>IF(SUM(D32:O32)=0,"",SUM(D32:O32))</f>
        <v/>
      </c>
    </row>
    <row r="33" spans="1:17" ht="20.100000000000001" customHeight="1" x14ac:dyDescent="0.4">
      <c r="A33" s="88"/>
      <c r="B33" s="44" t="s">
        <v>19</v>
      </c>
      <c r="C33" s="46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14" t="str">
        <f t="shared" si="0"/>
        <v/>
      </c>
    </row>
    <row r="34" spans="1:17" ht="20.100000000000001" customHeight="1" x14ac:dyDescent="0.4">
      <c r="A34" s="87">
        <v>50</v>
      </c>
      <c r="B34" s="44" t="s">
        <v>17</v>
      </c>
      <c r="C34" s="13" t="str">
        <f>IF('【STEP3】 A-1'!F59="電気",CONCATENATE("(kWh","/月)"),IF('【STEP3】 A-1'!F59&lt;&gt;"電気",CONCATENATE("(",'【STEP3】 A-1'!H59,"/月)")))</f>
        <v>(/月)</v>
      </c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14" t="str">
        <f>IF(C34="(kWh/月)","        －",IF(SUM(D34:O34)=0,"",SUM(D34:O34)))</f>
        <v/>
      </c>
      <c r="Q34" s="45"/>
    </row>
    <row r="35" spans="1:17" ht="20.100000000000001" customHeight="1" x14ac:dyDescent="0.4">
      <c r="A35" s="88"/>
      <c r="B35" s="44" t="s">
        <v>18</v>
      </c>
      <c r="C35" s="46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14" t="str">
        <f>IF(SUM(D35:O35)=0,"",SUM(D35:O35))</f>
        <v/>
      </c>
    </row>
    <row r="36" spans="1:17" ht="20.100000000000001" customHeight="1" x14ac:dyDescent="0.4">
      <c r="A36" s="89"/>
      <c r="B36" s="44" t="s">
        <v>19</v>
      </c>
      <c r="C36" s="46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14" t="str">
        <f t="shared" si="0"/>
        <v/>
      </c>
    </row>
  </sheetData>
  <sheetProtection algorithmName="SHA-512" hashValue="OW70QDRpaVBc6Acf39z4lzixdJr7ztaRobyU6Sr7qSNL9f5SPs3tk5PiubtU6/xO3Kw6ySM5MbnjPYIS5qxUiA==" saltValue="jt+JKY+tN3divXMRelMGZg==" spinCount="100000" sheet="1" objects="1" scenarios="1"/>
  <mergeCells count="13">
    <mergeCell ref="A13:A15"/>
    <mergeCell ref="M5:N5"/>
    <mergeCell ref="O5:P5"/>
    <mergeCell ref="B6:C6"/>
    <mergeCell ref="A7:A9"/>
    <mergeCell ref="A10:A12"/>
    <mergeCell ref="A34:A36"/>
    <mergeCell ref="A16:A18"/>
    <mergeCell ref="A19:A21"/>
    <mergeCell ref="A22:A24"/>
    <mergeCell ref="A25:A27"/>
    <mergeCell ref="A28:A30"/>
    <mergeCell ref="A31:A33"/>
  </mergeCells>
  <phoneticPr fontId="2"/>
  <conditionalFormatting sqref="D7:O36">
    <cfRule type="containsBlanks" dxfId="0" priority="1">
      <formula>LEN(TRIM(D7))=0</formula>
    </cfRule>
  </conditionalFormatting>
  <printOptions horizontalCentered="1" verticalCentered="1"/>
  <pageMargins left="0.25" right="0.25" top="0.75" bottom="0.75" header="0.3" footer="0.3"/>
  <pageSetup paperSize="9" scale="67" firstPageNumber="18" orientation="landscape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【STEP3】 A-1</vt:lpstr>
      <vt:lpstr>1~10</vt:lpstr>
      <vt:lpstr>11~20</vt:lpstr>
      <vt:lpstr>21~30</vt:lpstr>
      <vt:lpstr>31~40</vt:lpstr>
      <vt:lpstr>41~50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明弘</dc:creator>
  <cp:lastModifiedBy>山本 明弘</cp:lastModifiedBy>
  <cp:lastPrinted>2023-06-05T06:08:49Z</cp:lastPrinted>
  <dcterms:created xsi:type="dcterms:W3CDTF">2021-11-09T04:25:09Z</dcterms:created>
  <dcterms:modified xsi:type="dcterms:W3CDTF">2025-03-04T05:20:25Z</dcterms:modified>
</cp:coreProperties>
</file>