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N:\General\●作業用フォルダ\R06年度\06_(全ト協)　問合せ対応業務\算定ツール更新\算定シート2024\算定シート_Ver4\算定シート_Ver4保護あり\"/>
    </mc:Choice>
  </mc:AlternateContent>
  <xr:revisionPtr revIDLastSave="0" documentId="13_ncr:1_{D3A38120-7DEB-4130-B98C-97DCA7D84D0B}" xr6:coauthVersionLast="47" xr6:coauthVersionMax="47" xr10:uidLastSave="{00000000-0000-0000-0000-000000000000}"/>
  <bookViews>
    <workbookView xWindow="-120" yWindow="-120" windowWidth="29040" windowHeight="15720" tabRatio="818" xr2:uid="{00000000-000D-0000-FFFF-FFFF00000000}"/>
  </bookViews>
  <sheets>
    <sheet name="【STEP ３】B-1" sheetId="17" r:id="rId1"/>
    <sheet name="1~10" sheetId="12" r:id="rId2"/>
    <sheet name="11~20" sheetId="18" r:id="rId3"/>
    <sheet name="21~30" sheetId="19" r:id="rId4"/>
    <sheet name="31~40" sheetId="20" r:id="rId5"/>
    <sheet name="41~50" sheetId="21" r:id="rId6"/>
  </sheets>
  <definedNames>
    <definedName name="_xlnm.Print_Area" localSheetId="2">'11~20'!$A$1:$Q$36</definedName>
    <definedName name="_xlnm.Print_Area" localSheetId="3">'21~30'!$A$1:$Q$36</definedName>
    <definedName name="_xlnm.Print_Area" localSheetId="4">'31~40'!$A$1:$Q$36</definedName>
    <definedName name="_xlnm.Print_Area" localSheetId="5">'41~50'!$A$1:$Q$36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8" i="17" l="1"/>
  <c r="R57" i="17"/>
  <c r="R56" i="17"/>
  <c r="R55" i="17"/>
  <c r="R54" i="17"/>
  <c r="R53" i="17"/>
  <c r="R52" i="17"/>
  <c r="R51" i="17"/>
  <c r="R50" i="17"/>
  <c r="R49" i="17"/>
  <c r="R48" i="17"/>
  <c r="R47" i="17"/>
  <c r="R46" i="17"/>
  <c r="R45" i="17"/>
  <c r="R44" i="17"/>
  <c r="R43" i="17"/>
  <c r="R42" i="17"/>
  <c r="R41" i="17"/>
  <c r="R40" i="17"/>
  <c r="R39" i="17"/>
  <c r="R38" i="17"/>
  <c r="R37" i="17"/>
  <c r="R36" i="17"/>
  <c r="R35" i="17"/>
  <c r="R34" i="17"/>
  <c r="R33" i="17"/>
  <c r="R32" i="17"/>
  <c r="R31" i="17"/>
  <c r="R30" i="17"/>
  <c r="R29" i="17"/>
  <c r="R28" i="17"/>
  <c r="R27" i="17"/>
  <c r="R26" i="17"/>
  <c r="R25" i="17"/>
  <c r="R24" i="17"/>
  <c r="R23" i="17"/>
  <c r="R22" i="17"/>
  <c r="R21" i="17"/>
  <c r="R20" i="17"/>
  <c r="R19" i="17"/>
  <c r="R18" i="17"/>
  <c r="R17" i="17"/>
  <c r="R16" i="17"/>
  <c r="R15" i="17"/>
  <c r="R14" i="17"/>
  <c r="R13" i="17"/>
  <c r="R12" i="17"/>
  <c r="R11" i="17"/>
  <c r="R10" i="17"/>
  <c r="R9" i="17"/>
  <c r="K9" i="17"/>
  <c r="D7" i="12" s="1"/>
  <c r="Q7" i="12" l="1"/>
  <c r="Q36" i="19"/>
  <c r="Q35" i="19"/>
  <c r="Q33" i="19"/>
  <c r="Q32" i="19"/>
  <c r="Q30" i="19"/>
  <c r="Q29" i="19"/>
  <c r="Q27" i="19"/>
  <c r="Q26" i="19"/>
  <c r="Q24" i="19"/>
  <c r="Q23" i="19"/>
  <c r="Q21" i="19"/>
  <c r="Q20" i="19"/>
  <c r="Q18" i="19"/>
  <c r="Q17" i="19"/>
  <c r="Q15" i="19"/>
  <c r="Q14" i="19"/>
  <c r="Q12" i="19"/>
  <c r="Q11" i="19"/>
  <c r="Q9" i="19"/>
  <c r="Q8" i="19"/>
  <c r="Q36" i="20"/>
  <c r="Q35" i="20"/>
  <c r="Q33" i="20"/>
  <c r="Q32" i="20"/>
  <c r="Q30" i="20"/>
  <c r="Q29" i="20"/>
  <c r="Q27" i="20"/>
  <c r="Q26" i="20"/>
  <c r="Q24" i="20"/>
  <c r="Q23" i="20"/>
  <c r="Q21" i="20"/>
  <c r="Q20" i="20"/>
  <c r="Q18" i="20"/>
  <c r="Q17" i="20"/>
  <c r="Q15" i="20"/>
  <c r="Q14" i="20"/>
  <c r="Q12" i="20"/>
  <c r="Q11" i="20"/>
  <c r="Q9" i="20"/>
  <c r="Q8" i="20"/>
  <c r="Q36" i="21"/>
  <c r="Q35" i="21"/>
  <c r="Q33" i="21"/>
  <c r="Q32" i="21"/>
  <c r="Q30" i="21"/>
  <c r="Q29" i="21"/>
  <c r="Q27" i="21"/>
  <c r="Q26" i="21"/>
  <c r="Q24" i="21"/>
  <c r="Q23" i="21"/>
  <c r="Q21" i="21"/>
  <c r="Q20" i="21"/>
  <c r="Q18" i="21"/>
  <c r="Q17" i="21"/>
  <c r="Q15" i="21"/>
  <c r="Q14" i="21"/>
  <c r="Q12" i="21"/>
  <c r="Q11" i="21"/>
  <c r="Q9" i="21"/>
  <c r="Q8" i="21"/>
  <c r="Q36" i="18"/>
  <c r="Q35" i="18"/>
  <c r="Q33" i="18"/>
  <c r="Q32" i="18"/>
  <c r="Q30" i="18"/>
  <c r="Q29" i="18"/>
  <c r="Q27" i="18"/>
  <c r="Q26" i="18"/>
  <c r="Q24" i="18"/>
  <c r="Q23" i="18"/>
  <c r="Q21" i="18"/>
  <c r="Q20" i="18"/>
  <c r="Q18" i="18"/>
  <c r="Q17" i="18"/>
  <c r="Q15" i="18"/>
  <c r="Q14" i="18"/>
  <c r="Q12" i="18"/>
  <c r="Q11" i="18"/>
  <c r="Q9" i="18"/>
  <c r="Q8" i="18"/>
  <c r="Q36" i="12"/>
  <c r="Q35" i="12"/>
  <c r="Q33" i="12"/>
  <c r="Q32" i="12"/>
  <c r="Q30" i="12"/>
  <c r="Q29" i="12"/>
  <c r="Q27" i="12"/>
  <c r="Q26" i="12"/>
  <c r="Q24" i="12"/>
  <c r="Q23" i="12"/>
  <c r="Q21" i="12"/>
  <c r="Q20" i="12"/>
  <c r="Q18" i="12"/>
  <c r="Q17" i="12"/>
  <c r="Q15" i="12"/>
  <c r="Q14" i="12"/>
  <c r="Q12" i="12"/>
  <c r="Q11" i="12"/>
  <c r="Q9" i="12"/>
  <c r="Q8" i="12"/>
  <c r="J9" i="17" l="1"/>
  <c r="Q9" i="17"/>
  <c r="Q58" i="17" l="1"/>
  <c r="Q57" i="17"/>
  <c r="Q56" i="17"/>
  <c r="Q55" i="17"/>
  <c r="Q54" i="17"/>
  <c r="Q53" i="17"/>
  <c r="Q52" i="17"/>
  <c r="Q51" i="17"/>
  <c r="Q50" i="17"/>
  <c r="Q49" i="17"/>
  <c r="Q48" i="17"/>
  <c r="Q47" i="17"/>
  <c r="Q46" i="17"/>
  <c r="Q45" i="17"/>
  <c r="Q44" i="17"/>
  <c r="Q43" i="17"/>
  <c r="Q42" i="17"/>
  <c r="Q41" i="17"/>
  <c r="Q40" i="17"/>
  <c r="Q39" i="17"/>
  <c r="Q38" i="17"/>
  <c r="Q37" i="17"/>
  <c r="Q36" i="17"/>
  <c r="Q35" i="17"/>
  <c r="Q34" i="17"/>
  <c r="Q33" i="17"/>
  <c r="Q32" i="17"/>
  <c r="Q31" i="17"/>
  <c r="Q30" i="17"/>
  <c r="Q29" i="17"/>
  <c r="Q28" i="17"/>
  <c r="Q27" i="17"/>
  <c r="Q26" i="17"/>
  <c r="Q25" i="17"/>
  <c r="Q24" i="17"/>
  <c r="Q23" i="17"/>
  <c r="Q22" i="17"/>
  <c r="Q21" i="17"/>
  <c r="Q20" i="17"/>
  <c r="Q19" i="17"/>
  <c r="Q18" i="17"/>
  <c r="Q17" i="17"/>
  <c r="Q16" i="17"/>
  <c r="Q15" i="17"/>
  <c r="Q14" i="17"/>
  <c r="Q13" i="17"/>
  <c r="Q12" i="17"/>
  <c r="Q11" i="17"/>
  <c r="Q10" i="17"/>
  <c r="K29" i="17"/>
  <c r="D7" i="19" s="1"/>
  <c r="Q7" i="19" s="1"/>
  <c r="K11" i="17" l="1"/>
  <c r="D13" i="12" s="1"/>
  <c r="Q13" i="12" s="1"/>
  <c r="B25" i="21" l="1"/>
  <c r="B13" i="21"/>
  <c r="B19" i="20"/>
  <c r="B7" i="20"/>
  <c r="B25" i="19"/>
  <c r="B31" i="18"/>
  <c r="B19" i="18"/>
  <c r="B7" i="18"/>
  <c r="B13" i="19"/>
  <c r="B31" i="20"/>
  <c r="B34" i="21"/>
  <c r="B31" i="21"/>
  <c r="B28" i="21"/>
  <c r="B22" i="21"/>
  <c r="B19" i="21"/>
  <c r="B16" i="21"/>
  <c r="B10" i="21"/>
  <c r="B7" i="21"/>
  <c r="B34" i="20"/>
  <c r="B28" i="20"/>
  <c r="B25" i="20"/>
  <c r="B22" i="20"/>
  <c r="B16" i="20"/>
  <c r="B13" i="20"/>
  <c r="B10" i="20"/>
  <c r="B34" i="19"/>
  <c r="B31" i="19"/>
  <c r="B28" i="19"/>
  <c r="B22" i="19"/>
  <c r="B19" i="19"/>
  <c r="B16" i="19"/>
  <c r="B10" i="19"/>
  <c r="B7" i="19"/>
  <c r="B34" i="18"/>
  <c r="B28" i="18"/>
  <c r="B25" i="18"/>
  <c r="B22" i="18"/>
  <c r="B16" i="18"/>
  <c r="B13" i="18"/>
  <c r="B10" i="18"/>
  <c r="N18" i="17"/>
  <c r="L18" i="17"/>
  <c r="N58" i="17" l="1"/>
  <c r="L58" i="17"/>
  <c r="L57" i="17"/>
  <c r="N56" i="17"/>
  <c r="L56" i="17"/>
  <c r="N55" i="17"/>
  <c r="L55" i="17"/>
  <c r="N54" i="17"/>
  <c r="L54" i="17"/>
  <c r="N53" i="17"/>
  <c r="L53" i="17"/>
  <c r="N52" i="17"/>
  <c r="L52" i="17"/>
  <c r="N51" i="17"/>
  <c r="L51" i="17"/>
  <c r="N50" i="17"/>
  <c r="L50" i="17"/>
  <c r="N49" i="17"/>
  <c r="L49" i="17"/>
  <c r="N5" i="21"/>
  <c r="L48" i="17"/>
  <c r="N47" i="17"/>
  <c r="L47" i="17"/>
  <c r="N46" i="17"/>
  <c r="L46" i="17"/>
  <c r="N45" i="17"/>
  <c r="L45" i="17"/>
  <c r="N44" i="17"/>
  <c r="L44" i="17"/>
  <c r="N43" i="17"/>
  <c r="L43" i="17"/>
  <c r="N42" i="17"/>
  <c r="L42" i="17"/>
  <c r="N41" i="17"/>
  <c r="L41" i="17"/>
  <c r="N40" i="17"/>
  <c r="L40" i="17"/>
  <c r="N39" i="17"/>
  <c r="L39" i="17"/>
  <c r="N5" i="20"/>
  <c r="L38" i="17"/>
  <c r="N37" i="17"/>
  <c r="L37" i="17"/>
  <c r="N36" i="17"/>
  <c r="L36" i="17"/>
  <c r="N35" i="17"/>
  <c r="L35" i="17"/>
  <c r="L34" i="17"/>
  <c r="N33" i="17"/>
  <c r="L33" i="17"/>
  <c r="N32" i="17"/>
  <c r="L32" i="17"/>
  <c r="N31" i="17"/>
  <c r="L31" i="17"/>
  <c r="N30" i="17"/>
  <c r="L30" i="17"/>
  <c r="N29" i="17"/>
  <c r="L29" i="17"/>
  <c r="N5" i="19"/>
  <c r="L28" i="17"/>
  <c r="N27" i="17"/>
  <c r="L27" i="17"/>
  <c r="N26" i="17"/>
  <c r="L26" i="17"/>
  <c r="N25" i="17"/>
  <c r="L25" i="17"/>
  <c r="L24" i="17"/>
  <c r="N23" i="17"/>
  <c r="L23" i="17"/>
  <c r="N22" i="17"/>
  <c r="L22" i="17"/>
  <c r="N21" i="17"/>
  <c r="L21" i="17"/>
  <c r="N20" i="17"/>
  <c r="L20" i="17"/>
  <c r="N19" i="17"/>
  <c r="L19" i="17"/>
  <c r="N5" i="18"/>
  <c r="N17" i="17"/>
  <c r="L17" i="17"/>
  <c r="N16" i="17"/>
  <c r="L16" i="17"/>
  <c r="N15" i="17"/>
  <c r="L15" i="17"/>
  <c r="N14" i="17"/>
  <c r="L14" i="17"/>
  <c r="N13" i="17"/>
  <c r="L13" i="17"/>
  <c r="N12" i="17"/>
  <c r="L12" i="17"/>
  <c r="N11" i="17"/>
  <c r="L11" i="17"/>
  <c r="N10" i="17"/>
  <c r="L10" i="17"/>
  <c r="N48" i="17" l="1"/>
  <c r="N28" i="17"/>
  <c r="N24" i="17"/>
  <c r="N57" i="17"/>
  <c r="N34" i="17"/>
  <c r="N38" i="17"/>
  <c r="T58" i="17"/>
  <c r="T10" i="17"/>
  <c r="O6" i="18"/>
  <c r="E6" i="18"/>
  <c r="O6" i="19"/>
  <c r="E6" i="19"/>
  <c r="O6" i="20"/>
  <c r="E6" i="20"/>
  <c r="O6" i="21"/>
  <c r="E6" i="21"/>
  <c r="J6" i="18"/>
  <c r="J6" i="21"/>
  <c r="F6" i="18"/>
  <c r="L6" i="21"/>
  <c r="L6" i="18"/>
  <c r="F6" i="20"/>
  <c r="P6" i="21"/>
  <c r="P6" i="18"/>
  <c r="L6" i="20"/>
  <c r="F6" i="21"/>
  <c r="H6" i="19"/>
  <c r="P5" i="19"/>
  <c r="I6" i="19"/>
  <c r="P6" i="19"/>
  <c r="H6" i="20"/>
  <c r="M6" i="20"/>
  <c r="H6" i="18"/>
  <c r="M6" i="18"/>
  <c r="J6" i="19"/>
  <c r="P5" i="20"/>
  <c r="I6" i="20"/>
  <c r="N6" i="20"/>
  <c r="P5" i="18"/>
  <c r="I6" i="18"/>
  <c r="N6" i="18"/>
  <c r="F6" i="19"/>
  <c r="L6" i="19"/>
  <c r="J6" i="20"/>
  <c r="P6" i="20"/>
  <c r="H6" i="21"/>
  <c r="M6" i="21"/>
  <c r="M6" i="19"/>
  <c r="P5" i="21"/>
  <c r="I6" i="21"/>
  <c r="N6" i="21"/>
  <c r="G6" i="21"/>
  <c r="K6" i="21"/>
  <c r="G6" i="20"/>
  <c r="K6" i="20"/>
  <c r="N6" i="19"/>
  <c r="G6" i="19"/>
  <c r="K6" i="19"/>
  <c r="G6" i="18"/>
  <c r="K6" i="18"/>
  <c r="B34" i="12"/>
  <c r="B31" i="12"/>
  <c r="B28" i="12"/>
  <c r="B25" i="12"/>
  <c r="B22" i="12"/>
  <c r="B19" i="12"/>
  <c r="B16" i="12"/>
  <c r="B13" i="12"/>
  <c r="B7" i="12"/>
  <c r="B10" i="12"/>
  <c r="N9" i="17"/>
  <c r="L9" i="17"/>
  <c r="O9" i="17" s="1"/>
  <c r="T9" i="17" l="1"/>
  <c r="L59" i="17"/>
  <c r="T42" i="17" l="1"/>
  <c r="T57" i="17"/>
  <c r="T40" i="17"/>
  <c r="T38" i="17"/>
  <c r="T33" i="17"/>
  <c r="T20" i="17"/>
  <c r="N5" i="12"/>
  <c r="E6" i="12" s="1"/>
  <c r="K58" i="17"/>
  <c r="K57" i="17"/>
  <c r="K56" i="17"/>
  <c r="D28" i="21" s="1"/>
  <c r="Q28" i="21" s="1"/>
  <c r="K55" i="17"/>
  <c r="K54" i="17"/>
  <c r="D22" i="21" s="1"/>
  <c r="Q22" i="21" s="1"/>
  <c r="K53" i="17"/>
  <c r="K52" i="17"/>
  <c r="K51" i="17"/>
  <c r="D13" i="21" s="1"/>
  <c r="Q13" i="21" s="1"/>
  <c r="K50" i="17"/>
  <c r="K49" i="17"/>
  <c r="D7" i="21" s="1"/>
  <c r="Q7" i="21" s="1"/>
  <c r="K48" i="17"/>
  <c r="K47" i="17"/>
  <c r="K46" i="17"/>
  <c r="D28" i="20" s="1"/>
  <c r="Q28" i="20" s="1"/>
  <c r="K45" i="17"/>
  <c r="K44" i="17"/>
  <c r="D22" i="20" s="1"/>
  <c r="Q22" i="20" s="1"/>
  <c r="K43" i="17"/>
  <c r="K42" i="17"/>
  <c r="K41" i="17"/>
  <c r="D13" i="20" s="1"/>
  <c r="Q13" i="20" s="1"/>
  <c r="K40" i="17"/>
  <c r="K39" i="17"/>
  <c r="D7" i="20" s="1"/>
  <c r="Q7" i="20" s="1"/>
  <c r="K38" i="17"/>
  <c r="K37" i="17"/>
  <c r="K36" i="17"/>
  <c r="D28" i="19" s="1"/>
  <c r="Q28" i="19" s="1"/>
  <c r="K35" i="17"/>
  <c r="K34" i="17"/>
  <c r="D22" i="19" s="1"/>
  <c r="Q22" i="19" s="1"/>
  <c r="K33" i="17"/>
  <c r="K32" i="17"/>
  <c r="K31" i="17"/>
  <c r="D13" i="19" s="1"/>
  <c r="Q13" i="19" s="1"/>
  <c r="K30" i="17"/>
  <c r="J29" i="17"/>
  <c r="O29" i="17" s="1"/>
  <c r="K28" i="17"/>
  <c r="K27" i="17"/>
  <c r="K26" i="17"/>
  <c r="D28" i="18" s="1"/>
  <c r="Q28" i="18" s="1"/>
  <c r="K25" i="17"/>
  <c r="K24" i="17"/>
  <c r="D22" i="18" s="1"/>
  <c r="Q22" i="18" s="1"/>
  <c r="K23" i="17"/>
  <c r="K22" i="17"/>
  <c r="K21" i="17"/>
  <c r="D13" i="18" s="1"/>
  <c r="Q13" i="18" s="1"/>
  <c r="K20" i="17"/>
  <c r="K19" i="17"/>
  <c r="D7" i="18" s="1"/>
  <c r="Q7" i="18" s="1"/>
  <c r="K18" i="17"/>
  <c r="K17" i="17"/>
  <c r="K16" i="17"/>
  <c r="D28" i="12" s="1"/>
  <c r="Q28" i="12" s="1"/>
  <c r="K15" i="17"/>
  <c r="K14" i="17"/>
  <c r="D22" i="12" s="1"/>
  <c r="Q22" i="12" s="1"/>
  <c r="K13" i="17"/>
  <c r="D19" i="12" s="1"/>
  <c r="Q19" i="12" s="1"/>
  <c r="K12" i="17"/>
  <c r="D16" i="12" s="1"/>
  <c r="Q16" i="12" s="1"/>
  <c r="J11" i="17"/>
  <c r="O11" i="17" s="1"/>
  <c r="K10" i="17"/>
  <c r="T7" i="17"/>
  <c r="D10" i="12" l="1"/>
  <c r="Q10" i="12" s="1"/>
  <c r="S11" i="17"/>
  <c r="D25" i="21"/>
  <c r="Q25" i="21" s="1"/>
  <c r="J55" i="17" s="1"/>
  <c r="O55" i="17" s="1"/>
  <c r="D31" i="21"/>
  <c r="Q31" i="21" s="1"/>
  <c r="J57" i="17" s="1"/>
  <c r="O57" i="17" s="1"/>
  <c r="D34" i="21"/>
  <c r="Q34" i="21" s="1"/>
  <c r="J58" i="17" s="1"/>
  <c r="O58" i="17" s="1"/>
  <c r="D10" i="21"/>
  <c r="Q10" i="21" s="1"/>
  <c r="J50" i="17" s="1"/>
  <c r="O50" i="17" s="1"/>
  <c r="D16" i="21"/>
  <c r="Q16" i="21" s="1"/>
  <c r="J52" i="17" s="1"/>
  <c r="O52" i="17" s="1"/>
  <c r="D19" i="21"/>
  <c r="Q19" i="21" s="1"/>
  <c r="J53" i="17" s="1"/>
  <c r="O53" i="17" s="1"/>
  <c r="D10" i="18"/>
  <c r="Q10" i="18" s="1"/>
  <c r="J20" i="17" s="1"/>
  <c r="O20" i="17" s="1"/>
  <c r="D16" i="19"/>
  <c r="Q16" i="19" s="1"/>
  <c r="J32" i="17" s="1"/>
  <c r="O32" i="17" s="1"/>
  <c r="D16" i="20"/>
  <c r="Q16" i="20" s="1"/>
  <c r="J42" i="17" s="1"/>
  <c r="O42" i="17" s="1"/>
  <c r="D19" i="18"/>
  <c r="Q19" i="18" s="1"/>
  <c r="J23" i="17" s="1"/>
  <c r="O23" i="17" s="1"/>
  <c r="D31" i="20"/>
  <c r="Q31" i="20" s="1"/>
  <c r="J47" i="17" s="1"/>
  <c r="O47" i="17" s="1"/>
  <c r="D34" i="19"/>
  <c r="Q34" i="19" s="1"/>
  <c r="J38" i="17" s="1"/>
  <c r="O38" i="17" s="1"/>
  <c r="D10" i="19"/>
  <c r="Q10" i="19" s="1"/>
  <c r="J30" i="17" s="1"/>
  <c r="O30" i="17" s="1"/>
  <c r="D25" i="20"/>
  <c r="Q25" i="20" s="1"/>
  <c r="J45" i="17" s="1"/>
  <c r="O45" i="17" s="1"/>
  <c r="D25" i="18"/>
  <c r="Q25" i="18" s="1"/>
  <c r="J25" i="17" s="1"/>
  <c r="O25" i="17" s="1"/>
  <c r="D19" i="20"/>
  <c r="Q19" i="20" s="1"/>
  <c r="J43" i="17" s="1"/>
  <c r="O43" i="17" s="1"/>
  <c r="D19" i="19"/>
  <c r="Q19" i="19" s="1"/>
  <c r="J33" i="17" s="1"/>
  <c r="O33" i="17" s="1"/>
  <c r="D16" i="18"/>
  <c r="Q16" i="18" s="1"/>
  <c r="J22" i="17" s="1"/>
  <c r="O22" i="17" s="1"/>
  <c r="D31" i="18"/>
  <c r="Q31" i="18" s="1"/>
  <c r="J27" i="17" s="1"/>
  <c r="O27" i="17" s="1"/>
  <c r="D10" i="20"/>
  <c r="Q10" i="20" s="1"/>
  <c r="J40" i="17" s="1"/>
  <c r="O40" i="17" s="1"/>
  <c r="D25" i="19"/>
  <c r="Q25" i="19" s="1"/>
  <c r="J35" i="17" s="1"/>
  <c r="O35" i="17" s="1"/>
  <c r="D34" i="20"/>
  <c r="Q34" i="20" s="1"/>
  <c r="J48" i="17" s="1"/>
  <c r="O48" i="17" s="1"/>
  <c r="D31" i="19"/>
  <c r="Q31" i="19" s="1"/>
  <c r="J37" i="17" s="1"/>
  <c r="O37" i="17" s="1"/>
  <c r="D34" i="18"/>
  <c r="Q34" i="18" s="1"/>
  <c r="J28" i="17" s="1"/>
  <c r="O28" i="17" s="1"/>
  <c r="D34" i="12"/>
  <c r="Q34" i="12" s="1"/>
  <c r="J18" i="17" s="1"/>
  <c r="O18" i="17" s="1"/>
  <c r="D25" i="12"/>
  <c r="Q25" i="12" s="1"/>
  <c r="J15" i="17" s="1"/>
  <c r="O15" i="17" s="1"/>
  <c r="D31" i="12"/>
  <c r="Q31" i="12" s="1"/>
  <c r="J17" i="17" s="1"/>
  <c r="O17" i="17" s="1"/>
  <c r="P29" i="17"/>
  <c r="S29" i="17"/>
  <c r="S9" i="17"/>
  <c r="U9" i="17" s="1"/>
  <c r="P9" i="17"/>
  <c r="P11" i="17"/>
  <c r="J21" i="17"/>
  <c r="O21" i="17" s="1"/>
  <c r="J26" i="17"/>
  <c r="O26" i="17" s="1"/>
  <c r="J34" i="17"/>
  <c r="O34" i="17" s="1"/>
  <c r="J51" i="17"/>
  <c r="O51" i="17" s="1"/>
  <c r="J24" i="17"/>
  <c r="O24" i="17" s="1"/>
  <c r="J13" i="17"/>
  <c r="O13" i="17" s="1"/>
  <c r="J14" i="17"/>
  <c r="O14" i="17" s="1"/>
  <c r="J12" i="17"/>
  <c r="O12" i="17" s="1"/>
  <c r="J49" i="17"/>
  <c r="O49" i="17" s="1"/>
  <c r="J46" i="17"/>
  <c r="O46" i="17" s="1"/>
  <c r="J54" i="17"/>
  <c r="O54" i="17" s="1"/>
  <c r="J31" i="17"/>
  <c r="O31" i="17" s="1"/>
  <c r="J39" i="17"/>
  <c r="O39" i="17" s="1"/>
  <c r="J16" i="17"/>
  <c r="O16" i="17" s="1"/>
  <c r="J41" i="17"/>
  <c r="O41" i="17" s="1"/>
  <c r="J19" i="17"/>
  <c r="O19" i="17" s="1"/>
  <c r="J36" i="17"/>
  <c r="O36" i="17" s="1"/>
  <c r="J44" i="17"/>
  <c r="O44" i="17" s="1"/>
  <c r="J56" i="17"/>
  <c r="O56" i="17" s="1"/>
  <c r="T24" i="17"/>
  <c r="P6" i="12"/>
  <c r="L6" i="12"/>
  <c r="H6" i="12"/>
  <c r="O6" i="12"/>
  <c r="K6" i="12"/>
  <c r="G6" i="12"/>
  <c r="N6" i="12"/>
  <c r="J6" i="12"/>
  <c r="F6" i="12"/>
  <c r="M6" i="12"/>
  <c r="I6" i="12"/>
  <c r="T17" i="17"/>
  <c r="T29" i="17"/>
  <c r="T28" i="17"/>
  <c r="T37" i="17"/>
  <c r="T44" i="17"/>
  <c r="T12" i="17"/>
  <c r="T16" i="17"/>
  <c r="T19" i="17"/>
  <c r="T23" i="17"/>
  <c r="T27" i="17"/>
  <c r="T41" i="17"/>
  <c r="T45" i="17"/>
  <c r="T50" i="17"/>
  <c r="T54" i="17"/>
  <c r="T26" i="17"/>
  <c r="T46" i="17"/>
  <c r="T22" i="17"/>
  <c r="T14" i="17"/>
  <c r="T18" i="17"/>
  <c r="T21" i="17"/>
  <c r="T25" i="17"/>
  <c r="T30" i="17"/>
  <c r="T34" i="17"/>
  <c r="T39" i="17"/>
  <c r="T43" i="17"/>
  <c r="T47" i="17"/>
  <c r="T52" i="17"/>
  <c r="T56" i="17"/>
  <c r="T36" i="17"/>
  <c r="T55" i="17"/>
  <c r="T15" i="17"/>
  <c r="T13" i="17"/>
  <c r="T31" i="17"/>
  <c r="T35" i="17"/>
  <c r="T48" i="17"/>
  <c r="T49" i="17"/>
  <c r="T53" i="17"/>
  <c r="T32" i="17"/>
  <c r="T51" i="17"/>
  <c r="P5" i="12"/>
  <c r="S40" i="17" l="1"/>
  <c r="U40" i="17" s="1"/>
  <c r="J10" i="17"/>
  <c r="O10" i="17" s="1"/>
  <c r="S39" i="17"/>
  <c r="U39" i="17" s="1"/>
  <c r="S54" i="17"/>
  <c r="U54" i="17" s="1"/>
  <c r="S27" i="17"/>
  <c r="U27" i="17" s="1"/>
  <c r="S49" i="17"/>
  <c r="U49" i="17" s="1"/>
  <c r="S56" i="17"/>
  <c r="U56" i="17" s="1"/>
  <c r="S46" i="17"/>
  <c r="U46" i="17" s="1"/>
  <c r="S14" i="17"/>
  <c r="U14" i="17" s="1"/>
  <c r="S44" i="17"/>
  <c r="U44" i="17" s="1"/>
  <c r="S36" i="17"/>
  <c r="U36" i="17" s="1"/>
  <c r="S51" i="17"/>
  <c r="U51" i="17" s="1"/>
  <c r="S30" i="17"/>
  <c r="U30" i="17" s="1"/>
  <c r="S41" i="17"/>
  <c r="U41" i="17" s="1"/>
  <c r="S34" i="17"/>
  <c r="S28" i="17"/>
  <c r="U28" i="17" s="1"/>
  <c r="S38" i="17"/>
  <c r="U38" i="17" s="1"/>
  <c r="S21" i="17"/>
  <c r="U21" i="17" s="1"/>
  <c r="S31" i="17"/>
  <c r="U31" i="17" s="1"/>
  <c r="S42" i="17"/>
  <c r="U42" i="17" s="1"/>
  <c r="S12" i="17"/>
  <c r="U12" i="17" s="1"/>
  <c r="S13" i="17"/>
  <c r="U13" i="17" s="1"/>
  <c r="S25" i="17"/>
  <c r="U25" i="17" s="1"/>
  <c r="S24" i="17"/>
  <c r="U24" i="17" s="1"/>
  <c r="S19" i="17"/>
  <c r="U19" i="17" s="1"/>
  <c r="S16" i="17"/>
  <c r="U16" i="17" s="1"/>
  <c r="S26" i="17"/>
  <c r="U26" i="17" s="1"/>
  <c r="S37" i="17"/>
  <c r="U37" i="17" s="1"/>
  <c r="S47" i="17"/>
  <c r="U47" i="17" s="1"/>
  <c r="S57" i="17"/>
  <c r="U57" i="17" s="1"/>
  <c r="P57" i="17"/>
  <c r="P53" i="17"/>
  <c r="S53" i="17"/>
  <c r="U53" i="17" s="1"/>
  <c r="P52" i="17"/>
  <c r="S52" i="17"/>
  <c r="U52" i="17" s="1"/>
  <c r="P50" i="17"/>
  <c r="S50" i="17"/>
  <c r="U50" i="17" s="1"/>
  <c r="S58" i="17"/>
  <c r="U58" i="17" s="1"/>
  <c r="P58" i="17"/>
  <c r="S55" i="17"/>
  <c r="U55" i="17" s="1"/>
  <c r="P55" i="17"/>
  <c r="S43" i="17"/>
  <c r="U43" i="17" s="1"/>
  <c r="P43" i="17"/>
  <c r="S45" i="17"/>
  <c r="U45" i="17" s="1"/>
  <c r="P45" i="17"/>
  <c r="P37" i="17"/>
  <c r="S48" i="17"/>
  <c r="U48" i="17" s="1"/>
  <c r="P48" i="17"/>
  <c r="S23" i="17"/>
  <c r="U23" i="17" s="1"/>
  <c r="P23" i="17"/>
  <c r="P25" i="17"/>
  <c r="S35" i="17"/>
  <c r="U35" i="17" s="1"/>
  <c r="P35" i="17"/>
  <c r="P42" i="17"/>
  <c r="S33" i="17"/>
  <c r="U33" i="17" s="1"/>
  <c r="P33" i="17"/>
  <c r="P38" i="17"/>
  <c r="P40" i="17"/>
  <c r="S32" i="17"/>
  <c r="U32" i="17" s="1"/>
  <c r="P32" i="17"/>
  <c r="S22" i="17"/>
  <c r="U22" i="17" s="1"/>
  <c r="P22" i="17"/>
  <c r="P30" i="17"/>
  <c r="P47" i="17"/>
  <c r="P27" i="17"/>
  <c r="S20" i="17"/>
  <c r="U20" i="17" s="1"/>
  <c r="P20" i="17"/>
  <c r="P28" i="17"/>
  <c r="S15" i="17"/>
  <c r="U15" i="17" s="1"/>
  <c r="P15" i="17"/>
  <c r="S17" i="17"/>
  <c r="U17" i="17" s="1"/>
  <c r="P17" i="17"/>
  <c r="S18" i="17"/>
  <c r="U18" i="17" s="1"/>
  <c r="P18" i="17"/>
  <c r="P56" i="17"/>
  <c r="P44" i="17"/>
  <c r="P19" i="17"/>
  <c r="P36" i="17"/>
  <c r="P13" i="17"/>
  <c r="P24" i="17"/>
  <c r="U34" i="17"/>
  <c r="P34" i="17"/>
  <c r="P31" i="17"/>
  <c r="P26" i="17"/>
  <c r="P14" i="17"/>
  <c r="P41" i="17"/>
  <c r="P16" i="17"/>
  <c r="P51" i="17"/>
  <c r="P39" i="17"/>
  <c r="P54" i="17"/>
  <c r="P21" i="17"/>
  <c r="P12" i="17"/>
  <c r="P46" i="17"/>
  <c r="P49" i="17"/>
  <c r="U29" i="17"/>
  <c r="S10" i="17" l="1"/>
  <c r="U10" i="17" s="1"/>
  <c r="P10" i="17"/>
  <c r="N59" i="17"/>
  <c r="T59" i="17" s="1"/>
  <c r="S59" i="17" l="1"/>
  <c r="T11" i="17"/>
  <c r="U11" i="17" l="1"/>
  <c r="U59" i="17" s="1"/>
</calcChain>
</file>

<file path=xl/sharedStrings.xml><?xml version="1.0" encoding="utf-8"?>
<sst xmlns="http://schemas.openxmlformats.org/spreadsheetml/2006/main" count="221" uniqueCount="38">
  <si>
    <t>燃料種別</t>
    <rPh sb="0" eb="2">
      <t>ネンリョウ</t>
    </rPh>
    <rPh sb="2" eb="4">
      <t>シュベツ</t>
    </rPh>
    <phoneticPr fontId="3"/>
  </si>
  <si>
    <t>計</t>
    <rPh sb="0" eb="1">
      <t>ケイ</t>
    </rPh>
    <phoneticPr fontId="2"/>
  </si>
  <si>
    <t>－</t>
  </si>
  <si>
    <t>－</t>
    <phoneticPr fontId="2"/>
  </si>
  <si>
    <t>車両登録番号</t>
    <rPh sb="0" eb="2">
      <t>シャリョウ</t>
    </rPh>
    <rPh sb="2" eb="4">
      <t>トウロク</t>
    </rPh>
    <rPh sb="4" eb="6">
      <t>バンゴウ</t>
    </rPh>
    <phoneticPr fontId="2"/>
  </si>
  <si>
    <t>走行キロ
（km）
c</t>
    <rPh sb="0" eb="2">
      <t>ソウコウ</t>
    </rPh>
    <phoneticPr fontId="3"/>
  </si>
  <si>
    <t>燃料使用量
b</t>
    <rPh sb="0" eb="2">
      <t>ネンリョウ</t>
    </rPh>
    <rPh sb="2" eb="5">
      <t>シヨウリョウ</t>
    </rPh>
    <phoneticPr fontId="2"/>
  </si>
  <si>
    <t>燃費
o＝c/b</t>
    <rPh sb="0" eb="2">
      <t>ネンピ</t>
    </rPh>
    <phoneticPr fontId="2"/>
  </si>
  <si>
    <t>実車キロ
（km）
ｄ</t>
    <rPh sb="0" eb="2">
      <t>ジッシャ</t>
    </rPh>
    <phoneticPr fontId="3"/>
  </si>
  <si>
    <t>最大積載量
（㎏）
a</t>
    <rPh sb="0" eb="2">
      <t>サイダイ</t>
    </rPh>
    <rPh sb="2" eb="5">
      <t>セキサイリョウ</t>
    </rPh>
    <phoneticPr fontId="2"/>
  </si>
  <si>
    <t>車名</t>
  </si>
  <si>
    <t>荷主</t>
    <rPh sb="0" eb="2">
      <t>ニヌシ</t>
    </rPh>
    <phoneticPr fontId="2"/>
  </si>
  <si>
    <t>期間</t>
    <rPh sb="0" eb="2">
      <t>キカン</t>
    </rPh>
    <phoneticPr fontId="2"/>
  </si>
  <si>
    <t>事業者名</t>
    <rPh sb="2" eb="3">
      <t>シャ</t>
    </rPh>
    <phoneticPr fontId="2"/>
  </si>
  <si>
    <t>実車
按分比率
n=d/c</t>
    <rPh sb="0" eb="2">
      <t>ジッシャ</t>
    </rPh>
    <rPh sb="3" eb="7">
      <t>アンブンヒリツ</t>
    </rPh>
    <phoneticPr fontId="2"/>
  </si>
  <si>
    <t>輸送データ</t>
    <rPh sb="0" eb="2">
      <t>ユソウ</t>
    </rPh>
    <phoneticPr fontId="2"/>
  </si>
  <si>
    <t>燃料使用量</t>
  </si>
  <si>
    <t>走行キロ（㎞/月）</t>
  </si>
  <si>
    <t>実車キロ（㎞/月）</t>
    <phoneticPr fontId="2"/>
  </si>
  <si>
    <t>実車キロ（㎞/月）</t>
  </si>
  <si>
    <t>荷主</t>
    <rPh sb="0" eb="2">
      <t>ニヌシ</t>
    </rPh>
    <phoneticPr fontId="2"/>
  </si>
  <si>
    <t>車両
№</t>
    <rPh sb="0" eb="2">
      <t>シャリョウ</t>
    </rPh>
    <phoneticPr fontId="2"/>
  </si>
  <si>
    <r>
      <t>年間集計シート</t>
    </r>
    <r>
      <rPr>
        <b/>
        <u/>
        <sz val="18"/>
        <color rgb="FFFF0000"/>
        <rFont val="Meiryo UI"/>
        <family val="3"/>
        <charset val="128"/>
      </rPr>
      <t>（車両ごとに入力）</t>
    </r>
    <rPh sb="0" eb="2">
      <t>ネンカン</t>
    </rPh>
    <rPh sb="2" eb="4">
      <t>シュウケイ</t>
    </rPh>
    <phoneticPr fontId="2"/>
  </si>
  <si>
    <r>
      <t>月別入力シート</t>
    </r>
    <r>
      <rPr>
        <b/>
        <u/>
        <sz val="18"/>
        <color rgb="FFFF0000"/>
        <rFont val="Meiryo UI"/>
        <family val="3"/>
        <charset val="128"/>
      </rPr>
      <t>（車両ごとに入力）</t>
    </r>
    <rPh sb="0" eb="2">
      <t>ツキベツ</t>
    </rPh>
    <rPh sb="2" eb="4">
      <t>ニュウリョク</t>
    </rPh>
    <phoneticPr fontId="2"/>
  </si>
  <si>
    <t>■月別車両（荷主）別の燃料使用量、走行キロ、実車キロ</t>
    <rPh sb="1" eb="3">
      <t>ツキベツ</t>
    </rPh>
    <rPh sb="3" eb="5">
      <t>シャリョウ</t>
    </rPh>
    <rPh sb="6" eb="8">
      <t>ニヌシ</t>
    </rPh>
    <rPh sb="9" eb="10">
      <t>ベツ</t>
    </rPh>
    <rPh sb="11" eb="13">
      <t>ネンリョウ</t>
    </rPh>
    <rPh sb="13" eb="16">
      <t>シヨウリョウ</t>
    </rPh>
    <rPh sb="17" eb="19">
      <t>ソウコウ</t>
    </rPh>
    <rPh sb="22" eb="24">
      <t>ジッシャ</t>
    </rPh>
    <phoneticPr fontId="2"/>
  </si>
  <si>
    <t>車両№1～10（月ごとの車両（荷主）別の走行キロ、実車キロを入力）　</t>
    <rPh sb="0" eb="2">
      <t>シャリョウ</t>
    </rPh>
    <rPh sb="15" eb="17">
      <t>ニヌシ</t>
    </rPh>
    <rPh sb="18" eb="19">
      <t>ベツ</t>
    </rPh>
    <phoneticPr fontId="2"/>
  </si>
  <si>
    <t>車両（車両ごとに荷主固定）の月ごとの輸送データを把握している場合（月ごとの車両（荷主）別の走行キロ、実車キロ、輸送トン数、輸送回数を入力）</t>
    <rPh sb="0" eb="2">
      <t>シャリョウ</t>
    </rPh>
    <rPh sb="3" eb="5">
      <t>シャリョウ</t>
    </rPh>
    <rPh sb="8" eb="10">
      <t>ニヌシ</t>
    </rPh>
    <rPh sb="10" eb="12">
      <t>コテイ</t>
    </rPh>
    <rPh sb="14" eb="15">
      <t>ツキ</t>
    </rPh>
    <rPh sb="18" eb="20">
      <t>ユソウ</t>
    </rPh>
    <rPh sb="33" eb="34">
      <t>ツキ</t>
    </rPh>
    <rPh sb="37" eb="39">
      <t>シャリョウ</t>
    </rPh>
    <rPh sb="40" eb="42">
      <t>ニヌシ</t>
    </rPh>
    <rPh sb="43" eb="44">
      <t>ベツ</t>
    </rPh>
    <rPh sb="45" eb="47">
      <t>ソウコウ</t>
    </rPh>
    <rPh sb="50" eb="52">
      <t>ジッシャ</t>
    </rPh>
    <rPh sb="55" eb="57">
      <t>ユソウ</t>
    </rPh>
    <rPh sb="59" eb="60">
      <t>スウ</t>
    </rPh>
    <rPh sb="61" eb="63">
      <t>ユソウ</t>
    </rPh>
    <rPh sb="63" eb="65">
      <t>カイスウ</t>
    </rPh>
    <rPh sb="66" eb="68">
      <t>ニュウリョク</t>
    </rPh>
    <phoneticPr fontId="2"/>
  </si>
  <si>
    <r>
      <t>【STEP３】　</t>
    </r>
    <r>
      <rPr>
        <b/>
        <sz val="18"/>
        <color rgb="FF0070C0"/>
        <rFont val="Meiryo UI"/>
        <family val="3"/>
        <charset val="128"/>
      </rPr>
      <t>B-1</t>
    </r>
    <phoneticPr fontId="2"/>
  </si>
  <si>
    <t>車両№11～20（月ごとの車両（荷主）別の走行キロ、実車キロを入力）　</t>
    <rPh sb="0" eb="2">
      <t>シャリョウ</t>
    </rPh>
    <rPh sb="16" eb="18">
      <t>ニヌシ</t>
    </rPh>
    <phoneticPr fontId="2"/>
  </si>
  <si>
    <t>車両№21～30（月ごとの車両（荷主）別の走行キロ、実車キロを入力）　</t>
    <rPh sb="0" eb="2">
      <t>シャリョウ</t>
    </rPh>
    <rPh sb="16" eb="18">
      <t>ニヌシ</t>
    </rPh>
    <phoneticPr fontId="2"/>
  </si>
  <si>
    <t>車両№31～40（月ごとの車両（荷主）別の走行キロ、実車キロを入力）　</t>
    <rPh sb="0" eb="2">
      <t>シャリョウ</t>
    </rPh>
    <rPh sb="16" eb="18">
      <t>ニヌシ</t>
    </rPh>
    <phoneticPr fontId="2"/>
  </si>
  <si>
    <t>車両№41～50（月ごとの車両（荷主）別の走行キロ、実車キロを入力）　</t>
    <rPh sb="0" eb="2">
      <t>シャリョウ</t>
    </rPh>
    <rPh sb="16" eb="18">
      <t>ニヌシ</t>
    </rPh>
    <phoneticPr fontId="2"/>
  </si>
  <si>
    <t>■【貸切輸送/複数荷主】　　車両別の燃費、CO₂総排出量、荷主別のCO₂総排出量（事業年度）　　</t>
    <rPh sb="7" eb="9">
      <t>フクスウ</t>
    </rPh>
    <rPh sb="14" eb="17">
      <t>シャリョウベツ</t>
    </rPh>
    <rPh sb="18" eb="20">
      <t>ネンピ</t>
    </rPh>
    <rPh sb="24" eb="25">
      <t>ソウ</t>
    </rPh>
    <rPh sb="25" eb="27">
      <t>ハイシュツ</t>
    </rPh>
    <rPh sb="27" eb="28">
      <t>リョウ</t>
    </rPh>
    <rPh sb="29" eb="31">
      <t>ニヌシ</t>
    </rPh>
    <rPh sb="31" eb="32">
      <t>ベツ</t>
    </rPh>
    <rPh sb="36" eb="37">
      <t>ソウ</t>
    </rPh>
    <rPh sb="39" eb="40">
      <t>リョウ</t>
    </rPh>
    <rPh sb="41" eb="43">
      <t>ジギョウ</t>
    </rPh>
    <rPh sb="43" eb="45">
      <t>ネンド</t>
    </rPh>
    <phoneticPr fontId="2"/>
  </si>
  <si>
    <t>CO₂排出係数
p※1,2</t>
    <rPh sb="3" eb="5">
      <t>ハイシュツ</t>
    </rPh>
    <rPh sb="5" eb="7">
      <t>ケイスウ</t>
    </rPh>
    <phoneticPr fontId="2"/>
  </si>
  <si>
    <t>CO₂総排出量
（㎏-CO₂）
q＝b*p</t>
    <rPh sb="3" eb="4">
      <t>ソウ</t>
    </rPh>
    <rPh sb="6" eb="7">
      <t>リョウ</t>
    </rPh>
    <phoneticPr fontId="2"/>
  </si>
  <si>
    <t>荷主別
CO₂総排出量
（㎏-CO₂）
z=q*n</t>
    <rPh sb="0" eb="2">
      <t>ニヌシ</t>
    </rPh>
    <rPh sb="2" eb="3">
      <t>ベツ</t>
    </rPh>
    <rPh sb="7" eb="8">
      <t>ソウ</t>
    </rPh>
    <rPh sb="8" eb="11">
      <t>ハイシュツリョウ</t>
    </rPh>
    <phoneticPr fontId="2"/>
  </si>
  <si>
    <t>※1）LPGのCO₂排出係数は2.99t-CO₂/t（環境省の公表値）にプロパンとブタンの構成比（重量）2：8の液密度0.5570kg/ℓを乗じた値。</t>
    <rPh sb="73" eb="74">
      <t>アタイ</t>
    </rPh>
    <phoneticPr fontId="2"/>
  </si>
  <si>
    <t>※2）電動車両は運行時にCO₂を排出しないためCO₂排出係数を「０t-CO₂/kWh」とする。</t>
    <rPh sb="3" eb="5">
      <t>デンドウ</t>
    </rPh>
    <rPh sb="5" eb="7">
      <t>シャリョウ</t>
    </rPh>
    <rPh sb="8" eb="10">
      <t>ウンコウ</t>
    </rPh>
    <rPh sb="10" eb="11">
      <t>ジ</t>
    </rPh>
    <rPh sb="16" eb="18">
      <t>ハイシュツ</t>
    </rPh>
    <rPh sb="26" eb="28">
      <t>ハイシュツ</t>
    </rPh>
    <rPh sb="28" eb="30">
      <t>ケイスウ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</si>
</sst>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[Red]\-#,##0.0"/>
    <numFmt numFmtId="177" formatCode="#,##0_ "/>
    <numFmt numFmtId="178" formatCode="#,##0.000;[Red]\-#,##0.000"/>
    <numFmt numFmtId="179" formatCode="yyyy&quot;年&quot;m&quot;月&quot;;@"/>
    <numFmt numFmtId="180" formatCode="m&quot;月&quot;;@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6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6"/>
      <color rgb="FF0070C0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6"/>
      <color rgb="FFFF0000"/>
      <name val="Meiryo UI"/>
      <family val="3"/>
      <charset val="128"/>
    </font>
    <font>
      <sz val="18"/>
      <color rgb="FF0070C0"/>
      <name val="Meiryo UI"/>
      <family val="3"/>
      <charset val="128"/>
    </font>
    <font>
      <b/>
      <sz val="18"/>
      <color rgb="FF0070C0"/>
      <name val="Meiryo UI"/>
      <family val="3"/>
      <charset val="128"/>
    </font>
    <font>
      <sz val="18"/>
      <color theme="1"/>
      <name val="Meiryo UI"/>
      <family val="3"/>
      <charset val="128"/>
    </font>
    <font>
      <b/>
      <sz val="18"/>
      <color rgb="FFFF0000"/>
      <name val="Meiryo UI"/>
      <family val="3"/>
      <charset val="128"/>
    </font>
    <font>
      <b/>
      <u/>
      <sz val="18"/>
      <color rgb="FFFF0000"/>
      <name val="Meiryo UI"/>
      <family val="3"/>
      <charset val="128"/>
    </font>
    <font>
      <b/>
      <u/>
      <sz val="18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38" fontId="6" fillId="0" borderId="3" xfId="1" applyFont="1" applyFill="1" applyBorder="1" applyProtection="1">
      <alignment vertical="center"/>
    </xf>
    <xf numFmtId="176" fontId="10" fillId="0" borderId="6" xfId="1" applyNumberFormat="1" applyFont="1" applyFill="1" applyBorder="1" applyAlignment="1" applyProtection="1">
      <alignment horizontal="left" vertical="center"/>
    </xf>
    <xf numFmtId="38" fontId="6" fillId="0" borderId="3" xfId="1" applyFont="1" applyFill="1" applyBorder="1" applyAlignment="1" applyProtection="1">
      <alignment vertical="center"/>
    </xf>
    <xf numFmtId="176" fontId="6" fillId="0" borderId="3" xfId="1" applyNumberFormat="1" applyFont="1" applyFill="1" applyBorder="1" applyAlignment="1" applyProtection="1">
      <alignment horizontal="right" vertical="center"/>
    </xf>
    <xf numFmtId="176" fontId="10" fillId="0" borderId="6" xfId="1" applyNumberFormat="1" applyFont="1" applyFill="1" applyBorder="1" applyAlignment="1" applyProtection="1">
      <alignment vertical="center"/>
    </xf>
    <xf numFmtId="40" fontId="6" fillId="0" borderId="4" xfId="1" applyNumberFormat="1" applyFont="1" applyFill="1" applyBorder="1" applyAlignment="1" applyProtection="1">
      <alignment vertical="center"/>
    </xf>
    <xf numFmtId="176" fontId="10" fillId="0" borderId="4" xfId="1" applyNumberFormat="1" applyFont="1" applyFill="1" applyBorder="1" applyAlignment="1" applyProtection="1">
      <alignment horizontal="left" vertical="center"/>
    </xf>
    <xf numFmtId="38" fontId="6" fillId="0" borderId="1" xfId="1" applyFont="1" applyFill="1" applyBorder="1" applyAlignment="1" applyProtection="1">
      <alignment horizontal="right" vertical="center"/>
    </xf>
    <xf numFmtId="178" fontId="6" fillId="0" borderId="1" xfId="1" applyNumberFormat="1" applyFont="1" applyFill="1" applyBorder="1" applyProtection="1">
      <alignment vertical="center"/>
    </xf>
    <xf numFmtId="38" fontId="6" fillId="0" borderId="1" xfId="1" applyFont="1" applyFill="1" applyBorder="1" applyProtection="1">
      <alignment vertical="center"/>
    </xf>
    <xf numFmtId="38" fontId="6" fillId="0" borderId="0" xfId="1" applyFont="1" applyBorder="1" applyAlignment="1" applyProtection="1">
      <alignment horizontal="center" vertical="center"/>
    </xf>
    <xf numFmtId="176" fontId="6" fillId="0" borderId="0" xfId="1" applyNumberFormat="1" applyFont="1" applyFill="1" applyBorder="1" applyAlignment="1" applyProtection="1">
      <alignment vertical="center"/>
    </xf>
    <xf numFmtId="176" fontId="6" fillId="0" borderId="0" xfId="1" applyNumberFormat="1" applyFont="1" applyFill="1" applyBorder="1" applyAlignment="1" applyProtection="1">
      <alignment horizontal="center" vertical="center"/>
    </xf>
    <xf numFmtId="40" fontId="6" fillId="0" borderId="0" xfId="1" applyNumberFormat="1" applyFont="1" applyBorder="1" applyProtection="1">
      <alignment vertical="center"/>
    </xf>
    <xf numFmtId="0" fontId="9" fillId="2" borderId="6" xfId="1" applyNumberFormat="1" applyFont="1" applyFill="1" applyBorder="1" applyAlignment="1" applyProtection="1">
      <alignment horizontal="left" vertical="center"/>
    </xf>
    <xf numFmtId="38" fontId="6" fillId="0" borderId="1" xfId="1" applyFont="1" applyFill="1" applyBorder="1" applyAlignment="1" applyProtection="1">
      <alignment vertical="center"/>
    </xf>
    <xf numFmtId="0" fontId="17" fillId="0" borderId="0" xfId="0" applyFont="1">
      <alignment vertical="center"/>
    </xf>
    <xf numFmtId="0" fontId="6" fillId="0" borderId="0" xfId="0" applyFont="1">
      <alignment vertical="center"/>
    </xf>
    <xf numFmtId="0" fontId="16" fillId="0" borderId="0" xfId="0" applyFont="1">
      <alignment vertical="center"/>
    </xf>
    <xf numFmtId="0" fontId="2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12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179" fontId="6" fillId="0" borderId="0" xfId="0" applyNumberFormat="1" applyFont="1" applyAlignment="1">
      <alignment horizontal="left" vertical="center"/>
    </xf>
    <xf numFmtId="179" fontId="6" fillId="0" borderId="0" xfId="0" applyNumberFormat="1" applyFont="1" applyAlignment="1">
      <alignment horizontal="right" vertical="center"/>
    </xf>
    <xf numFmtId="0" fontId="6" fillId="2" borderId="5" xfId="0" applyFont="1" applyFill="1" applyBorder="1" applyAlignment="1">
      <alignment horizontal="center" vertical="center" wrapText="1" shrinkToFit="1"/>
    </xf>
    <xf numFmtId="0" fontId="8" fillId="2" borderId="2" xfId="0" applyFont="1" applyFill="1" applyBorder="1" applyAlignment="1">
      <alignment horizontal="center" vertical="center" wrapText="1" shrinkToFit="1"/>
    </xf>
    <xf numFmtId="0" fontId="6" fillId="2" borderId="3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wrapText="1" shrinkToFit="1"/>
    </xf>
    <xf numFmtId="0" fontId="6" fillId="2" borderId="1" xfId="0" quotePrefix="1" applyFont="1" applyFill="1" applyBorder="1" applyAlignment="1">
      <alignment horizontal="center" vertical="center"/>
    </xf>
    <xf numFmtId="38" fontId="6" fillId="0" borderId="1" xfId="0" applyNumberFormat="1" applyFont="1" applyBorder="1" applyAlignment="1">
      <alignment horizontal="right" vertical="center"/>
    </xf>
    <xf numFmtId="0" fontId="10" fillId="0" borderId="8" xfId="0" applyFont="1" applyBorder="1">
      <alignment vertical="center"/>
    </xf>
    <xf numFmtId="0" fontId="6" fillId="0" borderId="0" xfId="0" applyFont="1" applyAlignment="1">
      <alignment horizontal="center" vertical="center"/>
    </xf>
    <xf numFmtId="38" fontId="6" fillId="0" borderId="0" xfId="0" applyNumberFormat="1" applyFont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0" fontId="20" fillId="0" borderId="0" xfId="0" applyFont="1">
      <alignment vertical="center"/>
    </xf>
    <xf numFmtId="0" fontId="19" fillId="0" borderId="0" xfId="0" applyFont="1">
      <alignment vertical="center"/>
    </xf>
    <xf numFmtId="0" fontId="12" fillId="0" borderId="0" xfId="0" applyFont="1">
      <alignment vertical="center"/>
    </xf>
    <xf numFmtId="179" fontId="13" fillId="0" borderId="0" xfId="0" applyNumberFormat="1" applyFont="1">
      <alignment vertical="center"/>
    </xf>
    <xf numFmtId="0" fontId="7" fillId="0" borderId="0" xfId="0" applyFont="1">
      <alignment vertical="center"/>
    </xf>
    <xf numFmtId="0" fontId="15" fillId="0" borderId="0" xfId="0" applyFont="1">
      <alignment vertical="center"/>
    </xf>
    <xf numFmtId="0" fontId="9" fillId="2" borderId="5" xfId="0" applyFont="1" applyFill="1" applyBorder="1" applyAlignment="1">
      <alignment horizontal="center" vertical="center" wrapText="1" shrinkToFit="1"/>
    </xf>
    <xf numFmtId="180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quotePrefix="1" applyFont="1" applyFill="1" applyBorder="1" applyAlignment="1">
      <alignment horizontal="left" vertical="center"/>
    </xf>
    <xf numFmtId="38" fontId="6" fillId="0" borderId="0" xfId="0" applyNumberFormat="1" applyFont="1">
      <alignment vertical="center"/>
    </xf>
    <xf numFmtId="0" fontId="6" fillId="2" borderId="6" xfId="0" quotePrefix="1" applyFont="1" applyFill="1" applyBorder="1" applyAlignment="1">
      <alignment horizontal="left" vertical="center"/>
    </xf>
    <xf numFmtId="0" fontId="6" fillId="2" borderId="6" xfId="0" quotePrefix="1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38" fontId="6" fillId="0" borderId="3" xfId="1" applyFont="1" applyBorder="1" applyAlignment="1" applyProtection="1">
      <alignment horizontal="center" vertical="center" shrinkToFit="1"/>
      <protection locked="0"/>
    </xf>
    <xf numFmtId="176" fontId="6" fillId="0" borderId="3" xfId="1" applyNumberFormat="1" applyFont="1" applyFill="1" applyBorder="1" applyAlignment="1" applyProtection="1">
      <alignment horizontal="center" vertical="center"/>
      <protection locked="0"/>
    </xf>
    <xf numFmtId="38" fontId="14" fillId="0" borderId="3" xfId="1" applyFont="1" applyBorder="1" applyAlignment="1" applyProtection="1">
      <alignment horizontal="right" vertical="center" shrinkToFit="1"/>
      <protection locked="0"/>
    </xf>
    <xf numFmtId="38" fontId="6" fillId="0" borderId="3" xfId="1" applyFont="1" applyBorder="1" applyAlignment="1" applyProtection="1">
      <alignment horizontal="right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6" xfId="0" applyFont="1" applyBorder="1" applyAlignment="1" applyProtection="1">
      <alignment horizontal="center" vertical="center" shrinkToFit="1"/>
      <protection locked="0"/>
    </xf>
    <xf numFmtId="0" fontId="6" fillId="2" borderId="3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3" xfId="0" applyFont="1" applyBorder="1" applyAlignment="1" applyProtection="1">
      <alignment horizontal="center" vertical="center" shrinkToFit="1"/>
      <protection locked="0"/>
    </xf>
    <xf numFmtId="0" fontId="14" fillId="0" borderId="4" xfId="0" applyFont="1" applyBorder="1" applyAlignment="1" applyProtection="1">
      <alignment horizontal="center" vertical="center" shrinkToFit="1"/>
      <protection locked="0"/>
    </xf>
    <xf numFmtId="0" fontId="14" fillId="0" borderId="6" xfId="0" applyFont="1" applyBorder="1" applyAlignment="1" applyProtection="1">
      <alignment horizontal="center" vertical="center" shrinkToFit="1"/>
      <protection locked="0"/>
    </xf>
    <xf numFmtId="38" fontId="6" fillId="0" borderId="3" xfId="1" applyFont="1" applyFill="1" applyBorder="1" applyAlignment="1" applyProtection="1">
      <alignment horizontal="right" vertical="center"/>
    </xf>
    <xf numFmtId="38" fontId="6" fillId="0" borderId="6" xfId="1" applyFont="1" applyFill="1" applyBorder="1" applyAlignment="1" applyProtection="1">
      <alignment horizontal="right" vertical="center"/>
    </xf>
    <xf numFmtId="0" fontId="6" fillId="2" borderId="3" xfId="0" applyFont="1" applyFill="1" applyBorder="1" applyAlignment="1">
      <alignment horizontal="center" vertical="center" wrapText="1" shrinkToFit="1"/>
    </xf>
    <xf numFmtId="0" fontId="6" fillId="2" borderId="6" xfId="0" applyFont="1" applyFill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 shrinkToFit="1"/>
    </xf>
    <xf numFmtId="0" fontId="8" fillId="2" borderId="6" xfId="0" applyFont="1" applyFill="1" applyBorder="1" applyAlignment="1">
      <alignment horizontal="center" vertical="center" wrapText="1" shrinkToFit="1"/>
    </xf>
    <xf numFmtId="177" fontId="6" fillId="0" borderId="4" xfId="0" applyNumberFormat="1" applyFont="1" applyBorder="1" applyAlignment="1">
      <alignment horizontal="center" vertical="center"/>
    </xf>
    <xf numFmtId="176" fontId="6" fillId="0" borderId="3" xfId="1" applyNumberFormat="1" applyFont="1" applyFill="1" applyBorder="1" applyAlignment="1" applyProtection="1">
      <alignment horizontal="center" vertical="center"/>
    </xf>
    <xf numFmtId="176" fontId="6" fillId="0" borderId="6" xfId="1" applyNumberFormat="1" applyFont="1" applyFill="1" applyBorder="1" applyAlignment="1" applyProtection="1">
      <alignment horizontal="center" vertical="center"/>
    </xf>
    <xf numFmtId="179" fontId="14" fillId="0" borderId="8" xfId="0" applyNumberFormat="1" applyFont="1" applyBorder="1" applyAlignment="1">
      <alignment horizontal="center" vertical="center"/>
    </xf>
    <xf numFmtId="179" fontId="14" fillId="0" borderId="7" xfId="0" applyNumberFormat="1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 shrinkToFit="1"/>
    </xf>
    <xf numFmtId="0" fontId="8" fillId="2" borderId="7" xfId="0" applyFont="1" applyFill="1" applyBorder="1" applyAlignment="1">
      <alignment horizontal="center" vertical="center" wrapText="1" shrinkToFi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79" fontId="14" fillId="0" borderId="5" xfId="0" applyNumberFormat="1" applyFont="1" applyBorder="1" applyAlignment="1" applyProtection="1">
      <alignment horizontal="center" vertical="center"/>
      <protection locked="0"/>
    </xf>
    <xf numFmtId="179" fontId="14" fillId="0" borderId="8" xfId="0" applyNumberFormat="1" applyFont="1" applyBorder="1" applyAlignment="1" applyProtection="1">
      <alignment horizontal="center" vertical="center"/>
      <protection locked="0"/>
    </xf>
    <xf numFmtId="0" fontId="6" fillId="2" borderId="2" xfId="0" quotePrefix="1" applyFont="1" applyFill="1" applyBorder="1" applyAlignment="1">
      <alignment horizontal="center" vertical="center"/>
    </xf>
    <xf numFmtId="0" fontId="6" fillId="2" borderId="9" xfId="0" quotePrefix="1" applyFont="1" applyFill="1" applyBorder="1" applyAlignment="1">
      <alignment horizontal="center" vertical="center"/>
    </xf>
    <xf numFmtId="0" fontId="6" fillId="2" borderId="10" xfId="0" quotePrefix="1" applyFont="1" applyFill="1" applyBorder="1" applyAlignment="1">
      <alignment horizontal="center" vertical="center"/>
    </xf>
    <xf numFmtId="179" fontId="14" fillId="0" borderId="4" xfId="0" applyNumberFormat="1" applyFont="1" applyBorder="1" applyAlignment="1">
      <alignment horizontal="center" vertical="center"/>
    </xf>
    <xf numFmtId="179" fontId="14" fillId="0" borderId="6" xfId="0" applyNumberFormat="1" applyFont="1" applyBorder="1" applyAlignment="1">
      <alignment horizontal="center" vertical="center"/>
    </xf>
    <xf numFmtId="179" fontId="14" fillId="0" borderId="3" xfId="0" applyNumberFormat="1" applyFont="1" applyBorder="1" applyAlignment="1">
      <alignment horizontal="center" vertical="center"/>
    </xf>
  </cellXfs>
  <cellStyles count="3">
    <cellStyle name="桁区切り" xfId="1" builtinId="6"/>
    <cellStyle name="桁区切り 4" xfId="2" xr:uid="{00000000-0005-0000-0000-000001000000}"/>
    <cellStyle name="標準" xfId="0" builtinId="0"/>
  </cellStyles>
  <dxfs count="1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658907</xdr:colOff>
      <xdr:row>5</xdr:row>
      <xdr:rowOff>198718</xdr:rowOff>
    </xdr:from>
    <xdr:to>
      <xdr:col>19</xdr:col>
      <xdr:colOff>289112</xdr:colOff>
      <xdr:row>7</xdr:row>
      <xdr:rowOff>19425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C97ABB-D3A4-40A0-9C55-2F52FD7ED4F6}"/>
            </a:ext>
          </a:extLst>
        </xdr:cNvPr>
        <xdr:cNvSpPr txBox="1"/>
      </xdr:nvSpPr>
      <xdr:spPr>
        <a:xfrm>
          <a:off x="13536707" y="1595718"/>
          <a:ext cx="595405" cy="3287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～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582707</xdr:colOff>
      <xdr:row>4</xdr:row>
      <xdr:rowOff>0</xdr:rowOff>
    </xdr:from>
    <xdr:to>
      <xdr:col>15</xdr:col>
      <xdr:colOff>212912</xdr:colOff>
      <xdr:row>5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F3BF97-826C-1A46-B0E1-5731DA963A5F}"/>
            </a:ext>
          </a:extLst>
        </xdr:cNvPr>
        <xdr:cNvSpPr txBox="1"/>
      </xdr:nvSpPr>
      <xdr:spPr>
        <a:xfrm>
          <a:off x="11497236" y="1400736"/>
          <a:ext cx="437029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～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582707</xdr:colOff>
      <xdr:row>4</xdr:row>
      <xdr:rowOff>0</xdr:rowOff>
    </xdr:from>
    <xdr:to>
      <xdr:col>15</xdr:col>
      <xdr:colOff>212912</xdr:colOff>
      <xdr:row>5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A099CF-2D4B-44F7-A052-F562D8ADEEF2}"/>
            </a:ext>
          </a:extLst>
        </xdr:cNvPr>
        <xdr:cNvSpPr txBox="1"/>
      </xdr:nvSpPr>
      <xdr:spPr>
        <a:xfrm>
          <a:off x="10679207" y="742950"/>
          <a:ext cx="43983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～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582707</xdr:colOff>
      <xdr:row>4</xdr:row>
      <xdr:rowOff>0</xdr:rowOff>
    </xdr:from>
    <xdr:to>
      <xdr:col>15</xdr:col>
      <xdr:colOff>212912</xdr:colOff>
      <xdr:row>5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E93C6E-D6DA-4DC4-AE5F-72EA07EE0103}"/>
            </a:ext>
          </a:extLst>
        </xdr:cNvPr>
        <xdr:cNvSpPr txBox="1"/>
      </xdr:nvSpPr>
      <xdr:spPr>
        <a:xfrm>
          <a:off x="10679207" y="742950"/>
          <a:ext cx="43983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～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582707</xdr:colOff>
      <xdr:row>4</xdr:row>
      <xdr:rowOff>0</xdr:rowOff>
    </xdr:from>
    <xdr:to>
      <xdr:col>15</xdr:col>
      <xdr:colOff>212912</xdr:colOff>
      <xdr:row>5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038805-5307-48E3-810D-89FE62478457}"/>
            </a:ext>
          </a:extLst>
        </xdr:cNvPr>
        <xdr:cNvSpPr txBox="1"/>
      </xdr:nvSpPr>
      <xdr:spPr>
        <a:xfrm>
          <a:off x="10679207" y="742950"/>
          <a:ext cx="43983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～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582707</xdr:colOff>
      <xdr:row>4</xdr:row>
      <xdr:rowOff>0</xdr:rowOff>
    </xdr:from>
    <xdr:to>
      <xdr:col>15</xdr:col>
      <xdr:colOff>212912</xdr:colOff>
      <xdr:row>5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DA3EA8-D42E-479A-BACC-79D1F14646AE}"/>
            </a:ext>
          </a:extLst>
        </xdr:cNvPr>
        <xdr:cNvSpPr txBox="1"/>
      </xdr:nvSpPr>
      <xdr:spPr>
        <a:xfrm>
          <a:off x="10679207" y="742950"/>
          <a:ext cx="43983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0.59999389629810485"/>
  </sheetPr>
  <dimension ref="A1:U61"/>
  <sheetViews>
    <sheetView showGridLines="0" tabSelected="1" view="pageBreakPreview" zoomScale="75" zoomScaleNormal="70" zoomScaleSheetLayoutView="75" workbookViewId="0"/>
  </sheetViews>
  <sheetFormatPr defaultRowHeight="15.75" x14ac:dyDescent="0.4"/>
  <cols>
    <col min="1" max="1" width="5.625" style="18" customWidth="1"/>
    <col min="2" max="10" width="10.625" style="18" customWidth="1"/>
    <col min="11" max="11" width="7.625" style="18" customWidth="1"/>
    <col min="12" max="13" width="5.625" style="18" customWidth="1"/>
    <col min="14" max="14" width="10.625" style="18" customWidth="1"/>
    <col min="15" max="15" width="8.625" style="18" customWidth="1"/>
    <col min="16" max="16" width="7.625" style="18" customWidth="1"/>
    <col min="17" max="17" width="8.625" style="18" customWidth="1"/>
    <col min="18" max="19" width="12.625" style="18" customWidth="1"/>
    <col min="20" max="20" width="10.625" style="18" customWidth="1"/>
    <col min="21" max="21" width="12.625" style="18" customWidth="1"/>
    <col min="22" max="16384" width="9" style="18"/>
  </cols>
  <sheetData>
    <row r="1" spans="1:21" ht="24.95" customHeight="1" x14ac:dyDescent="0.4">
      <c r="A1" s="17" t="s">
        <v>27</v>
      </c>
      <c r="D1" s="19"/>
    </row>
    <row r="2" spans="1:21" ht="24.95" customHeight="1" x14ac:dyDescent="0.4">
      <c r="A2" s="20" t="s">
        <v>22</v>
      </c>
      <c r="D2" s="21"/>
    </row>
    <row r="3" spans="1:21" ht="24.95" customHeight="1" x14ac:dyDescent="0.4">
      <c r="A3" s="22" t="s">
        <v>26</v>
      </c>
      <c r="B3" s="23"/>
      <c r="C3" s="23"/>
      <c r="D3" s="23"/>
      <c r="E3" s="23"/>
      <c r="F3" s="23"/>
      <c r="G3" s="23"/>
      <c r="H3" s="23"/>
      <c r="I3" s="23"/>
    </row>
    <row r="4" spans="1:21" ht="15" customHeight="1" x14ac:dyDescent="0.4">
      <c r="A4" s="24"/>
    </row>
    <row r="5" spans="1:21" ht="20.100000000000001" customHeight="1" x14ac:dyDescent="0.4">
      <c r="A5" s="67" t="s">
        <v>13</v>
      </c>
      <c r="B5" s="68"/>
      <c r="C5" s="69"/>
      <c r="D5" s="70"/>
      <c r="E5" s="70"/>
      <c r="F5" s="70"/>
      <c r="G5" s="70"/>
      <c r="H5" s="71"/>
    </row>
    <row r="6" spans="1:21" ht="20.100000000000001" customHeight="1" x14ac:dyDescent="0.4">
      <c r="A6" s="25"/>
    </row>
    <row r="7" spans="1:21" ht="20.100000000000001" customHeight="1" x14ac:dyDescent="0.4">
      <c r="A7" s="26" t="s">
        <v>32</v>
      </c>
      <c r="B7" s="27"/>
      <c r="C7" s="27"/>
      <c r="D7" s="27"/>
      <c r="E7" s="27"/>
      <c r="F7" s="28"/>
      <c r="G7" s="29"/>
      <c r="H7" s="30"/>
      <c r="Q7" s="57" t="s">
        <v>12</v>
      </c>
      <c r="R7" s="90"/>
      <c r="S7" s="91"/>
      <c r="T7" s="84" t="str">
        <f>IF(R7="","",DATE(YEAR($R$7),MONTH($R$7)+11,DAY($R$7)))</f>
        <v/>
      </c>
      <c r="U7" s="85"/>
    </row>
    <row r="8" spans="1:21" ht="75" customHeight="1" x14ac:dyDescent="0.4">
      <c r="A8" s="31" t="s">
        <v>21</v>
      </c>
      <c r="B8" s="65" t="s">
        <v>4</v>
      </c>
      <c r="C8" s="66"/>
      <c r="D8" s="65" t="s">
        <v>11</v>
      </c>
      <c r="E8" s="66"/>
      <c r="F8" s="79" t="s">
        <v>10</v>
      </c>
      <c r="G8" s="80"/>
      <c r="H8" s="32" t="s">
        <v>9</v>
      </c>
      <c r="I8" s="32" t="s">
        <v>0</v>
      </c>
      <c r="J8" s="86" t="s">
        <v>6</v>
      </c>
      <c r="K8" s="87"/>
      <c r="L8" s="74" t="s">
        <v>5</v>
      </c>
      <c r="M8" s="75"/>
      <c r="N8" s="33" t="s">
        <v>8</v>
      </c>
      <c r="O8" s="79" t="s">
        <v>7</v>
      </c>
      <c r="P8" s="80"/>
      <c r="Q8" s="88" t="s">
        <v>33</v>
      </c>
      <c r="R8" s="89"/>
      <c r="S8" s="55" t="s">
        <v>34</v>
      </c>
      <c r="T8" s="34" t="s">
        <v>14</v>
      </c>
      <c r="U8" s="34" t="s">
        <v>35</v>
      </c>
    </row>
    <row r="9" spans="1:21" ht="20.100000000000001" customHeight="1" x14ac:dyDescent="0.4">
      <c r="A9" s="35">
        <v>1</v>
      </c>
      <c r="B9" s="63"/>
      <c r="C9" s="64"/>
      <c r="D9" s="63"/>
      <c r="E9" s="64"/>
      <c r="F9" s="63"/>
      <c r="G9" s="64"/>
      <c r="H9" s="59"/>
      <c r="I9" s="60"/>
      <c r="J9" s="1" t="str">
        <f ca="1">IF(OFFSET('1~10'!$Q$7,ROW(A1)*3-3,0)="","",OFFSET('1~10'!$Q$7,ROW(A1)*3-3,0))</f>
        <v/>
      </c>
      <c r="K9" s="2" t="str">
        <f t="shared" ref="K9:K40" si="0">IF($I9=" "," ",IF($I9="軽油","ℓ",IF($I9="ガソリン","ℓ",IF($I9="LPG","ℓ",IF($I9="CNG","N㎥",IF($I9="電気","kWh"," "))))))</f>
        <v xml:space="preserve"> </v>
      </c>
      <c r="L9" s="72" t="str">
        <f ca="1">IF(OFFSET('1~10'!$Q$8,ROW(A1)*3-3,0)="","",OFFSET('1~10'!$Q$8,ROW(A1)*3-3,0))</f>
        <v/>
      </c>
      <c r="M9" s="73"/>
      <c r="N9" s="3" t="str">
        <f ca="1">IF(OFFSET('1~10'!$Q$9,ROW(A1)*3-3,0)="","",OFFSET('1~10'!$Q$9,ROW(A1)*3-3,0))</f>
        <v/>
      </c>
      <c r="O9" s="4" t="str">
        <f ca="1">IF(J9="        －","－ 　",IFERROR(L9/J9,""))</f>
        <v/>
      </c>
      <c r="P9" s="5" t="str">
        <f t="shared" ref="P9:P40" ca="1" si="1">IF(OR($I9="",J9=""),"",IF($I9="軽油","㎞/ℓ",IF($I9="ガソリン","㎞/ℓ",IF($I9="LPG","㎞/ℓ",IF($I9="CNG","㎞/N㎥",IF($I9="電気","㎞/kWh"," "))))))</f>
        <v/>
      </c>
      <c r="Q9" s="6" t="str">
        <f>IF($I9=" "," ",IF($I9="軽油",2.62,IF($I9="ガソリン",2.29,IF($I9="LPG",1.67,IF($I9="CNG",1.96,IF($I9="電気",0.000438," "))))))</f>
        <v xml:space="preserve"> </v>
      </c>
      <c r="R9" s="7" t="str">
        <f t="shared" ref="R9:R40" si="2">IF($I9=" "," ",IF($I9="軽油","t-CO₂/kℓ",IF($I9="ガソリン","t-CO₂/kℓ",IF($I9="LPG","t-CO₂/ｋℓ",IF($I9="CNG","t-CO₂/1000N㎥",IF($I9="電気","t-CO₂/kWh"," "))))))</f>
        <v xml:space="preserve"> </v>
      </c>
      <c r="S9" s="8" t="str">
        <f ca="1">IF(I9="電気",0,IF(J9="","",IF(I9="電気",ROUND(J9*Q9*1000,2-INT(LOG(ABS(J9*Q9*1000)))),ROUND(J9*Q9,2-INT(LOG(ABS(J9*Q9)))))))</f>
        <v/>
      </c>
      <c r="T9" s="9" t="str">
        <f ca="1">IFERROR(N9/L9,"")</f>
        <v/>
      </c>
      <c r="U9" s="10" t="str">
        <f ca="1">IFERROR(S9*T9,"")</f>
        <v/>
      </c>
    </row>
    <row r="10" spans="1:21" ht="20.100000000000001" customHeight="1" x14ac:dyDescent="0.4">
      <c r="A10" s="35">
        <v>2</v>
      </c>
      <c r="B10" s="63"/>
      <c r="C10" s="64"/>
      <c r="D10" s="63"/>
      <c r="E10" s="64"/>
      <c r="F10" s="63"/>
      <c r="G10" s="64"/>
      <c r="H10" s="59"/>
      <c r="I10" s="60"/>
      <c r="J10" s="1" t="str">
        <f ca="1">IF(OFFSET('1~10'!$Q$7,ROW(A2)*3-3,0)="","",OFFSET('1~10'!$Q$7,ROW(A2)*3-3,0))</f>
        <v/>
      </c>
      <c r="K10" s="2" t="str">
        <f t="shared" si="0"/>
        <v xml:space="preserve"> </v>
      </c>
      <c r="L10" s="72" t="str">
        <f ca="1">IF(OFFSET('1~10'!$Q$8,ROW(A2)*3-3,0)="","",OFFSET('1~10'!$Q$8,ROW(A2)*3-3,0))</f>
        <v/>
      </c>
      <c r="M10" s="73"/>
      <c r="N10" s="3" t="str">
        <f ca="1">IF(OFFSET('1~10'!$Q$9,ROW(A2)*3-3,0)="","",OFFSET('1~10'!$Q$9,ROW(A2)*3-3,0))</f>
        <v/>
      </c>
      <c r="O10" s="4" t="str">
        <f t="shared" ref="O10:O58" ca="1" si="3">IF(J10="        －","－ 　",IFERROR(L10/J10,""))</f>
        <v/>
      </c>
      <c r="P10" s="5" t="str">
        <f t="shared" ca="1" si="1"/>
        <v/>
      </c>
      <c r="Q10" s="6" t="str">
        <f t="shared" ref="Q10:Q40" si="4">IF($I10=" "," ",IF($I10="軽油",2.62,IF($I10="ガソリン",2.29,IF($I10="LPG",1.67,IF($I10="CNG",1.96,IF($I10="電気",0," "))))))</f>
        <v xml:space="preserve"> </v>
      </c>
      <c r="R10" s="7" t="str">
        <f t="shared" si="2"/>
        <v xml:space="preserve"> </v>
      </c>
      <c r="S10" s="8" t="str">
        <f t="shared" ref="S10:S58" ca="1" si="5">IF(I10="電気",0,IF(J10="","",IF(I10="電気",ROUND(J10*Q10*1000,2-INT(LOG(ABS(J10*Q10*1000)))),ROUND(J10*Q10,2-INT(LOG(ABS(J10*Q10)))))))</f>
        <v/>
      </c>
      <c r="T10" s="9" t="str">
        <f ca="1">IFERROR(N10/L10,"")</f>
        <v/>
      </c>
      <c r="U10" s="10" t="str">
        <f ca="1">IFERROR(S10*T10,"")</f>
        <v/>
      </c>
    </row>
    <row r="11" spans="1:21" ht="20.100000000000001" customHeight="1" x14ac:dyDescent="0.4">
      <c r="A11" s="35">
        <v>3</v>
      </c>
      <c r="B11" s="63"/>
      <c r="C11" s="64"/>
      <c r="D11" s="63"/>
      <c r="E11" s="64"/>
      <c r="F11" s="63"/>
      <c r="G11" s="64"/>
      <c r="H11" s="59"/>
      <c r="I11" s="60"/>
      <c r="J11" s="1" t="str">
        <f ca="1">IF(OFFSET('1~10'!$Q$7,ROW(A3)*3-3,0)="","",OFFSET('1~10'!$Q$7,ROW(A3)*3-3,0))</f>
        <v/>
      </c>
      <c r="K11" s="2" t="str">
        <f>IF($I11=" "," ",IF($I11="軽油","ℓ",IF($I11="ガソリン","ℓ",IF($I11="LPG","ℓ",IF($I11="CNG","N㎥",IF($I11="電気","kWh"," "))))))</f>
        <v xml:space="preserve"> </v>
      </c>
      <c r="L11" s="72" t="str">
        <f ca="1">IF(OFFSET('1~10'!$Q$8,ROW(A3)*3-3,0)="","",OFFSET('1~10'!$Q$8,ROW(A3)*3-3,0))</f>
        <v/>
      </c>
      <c r="M11" s="73"/>
      <c r="N11" s="3" t="str">
        <f ca="1">IF(OFFSET('1~10'!$Q$9,ROW(A3)*3-3,0)="","",OFFSET('1~10'!$Q$9,ROW(A3)*3-3,0))</f>
        <v/>
      </c>
      <c r="O11" s="4" t="str">
        <f t="shared" ca="1" si="3"/>
        <v/>
      </c>
      <c r="P11" s="5" t="str">
        <f t="shared" ca="1" si="1"/>
        <v/>
      </c>
      <c r="Q11" s="6" t="str">
        <f t="shared" si="4"/>
        <v xml:space="preserve"> </v>
      </c>
      <c r="R11" s="7" t="str">
        <f t="shared" si="2"/>
        <v xml:space="preserve"> </v>
      </c>
      <c r="S11" s="8" t="str">
        <f t="shared" ca="1" si="5"/>
        <v/>
      </c>
      <c r="T11" s="9" t="str">
        <f t="shared" ref="T11:T40" ca="1" si="6">IFERROR(N11/L11,"")</f>
        <v/>
      </c>
      <c r="U11" s="10" t="str">
        <f ca="1">IFERROR(S11*T11,"")</f>
        <v/>
      </c>
    </row>
    <row r="12" spans="1:21" ht="20.100000000000001" customHeight="1" x14ac:dyDescent="0.4">
      <c r="A12" s="35">
        <v>4</v>
      </c>
      <c r="B12" s="63"/>
      <c r="C12" s="64"/>
      <c r="D12" s="63"/>
      <c r="E12" s="64"/>
      <c r="F12" s="63"/>
      <c r="G12" s="64"/>
      <c r="H12" s="59"/>
      <c r="I12" s="60"/>
      <c r="J12" s="1" t="str">
        <f ca="1">IF(OFFSET('1~10'!$Q$7,ROW(A4)*3-3,0)="","",OFFSET('1~10'!$Q$7,ROW(A4)*3-3,0))</f>
        <v/>
      </c>
      <c r="K12" s="2" t="str">
        <f t="shared" si="0"/>
        <v xml:space="preserve"> </v>
      </c>
      <c r="L12" s="72" t="str">
        <f ca="1">IF(OFFSET('1~10'!$Q$8,ROW(A4)*3-3,0)="","",OFFSET('1~10'!$Q$8,ROW(A4)*3-3,0))</f>
        <v/>
      </c>
      <c r="M12" s="73"/>
      <c r="N12" s="3" t="str">
        <f ca="1">IF(OFFSET('1~10'!$Q$9,ROW(A4)*3-3,0)="","",OFFSET('1~10'!$Q$9,ROW(A4)*3-3,0))</f>
        <v/>
      </c>
      <c r="O12" s="4" t="str">
        <f t="shared" ca="1" si="3"/>
        <v/>
      </c>
      <c r="P12" s="5" t="str">
        <f t="shared" ca="1" si="1"/>
        <v/>
      </c>
      <c r="Q12" s="6" t="str">
        <f t="shared" si="4"/>
        <v xml:space="preserve"> </v>
      </c>
      <c r="R12" s="7" t="str">
        <f t="shared" si="2"/>
        <v xml:space="preserve"> </v>
      </c>
      <c r="S12" s="8" t="str">
        <f t="shared" ca="1" si="5"/>
        <v/>
      </c>
      <c r="T12" s="9" t="str">
        <f t="shared" ca="1" si="6"/>
        <v/>
      </c>
      <c r="U12" s="10" t="str">
        <f t="shared" ref="U12:U40" ca="1" si="7">IFERROR(S12*T12,"")</f>
        <v/>
      </c>
    </row>
    <row r="13" spans="1:21" ht="20.100000000000001" customHeight="1" x14ac:dyDescent="0.4">
      <c r="A13" s="35">
        <v>5</v>
      </c>
      <c r="B13" s="63"/>
      <c r="C13" s="64"/>
      <c r="D13" s="63"/>
      <c r="E13" s="64"/>
      <c r="F13" s="63"/>
      <c r="G13" s="64"/>
      <c r="H13" s="59"/>
      <c r="I13" s="60"/>
      <c r="J13" s="1" t="str">
        <f ca="1">IF(OFFSET('1~10'!$Q$7,ROW(A5)*3-3,0)="","",OFFSET('1~10'!$Q$7,ROW(A5)*3-3,0))</f>
        <v/>
      </c>
      <c r="K13" s="2" t="str">
        <f t="shared" si="0"/>
        <v xml:space="preserve"> </v>
      </c>
      <c r="L13" s="72" t="str">
        <f ca="1">IF(OFFSET('1~10'!$Q$8,ROW(A5)*3-3,0)="","",OFFSET('1~10'!$Q$8,ROW(A5)*3-3,0))</f>
        <v/>
      </c>
      <c r="M13" s="73"/>
      <c r="N13" s="3" t="str">
        <f ca="1">IF(OFFSET('1~10'!$Q$9,ROW(A5)*3-3,0)="","",OFFSET('1~10'!$Q$9,ROW(A5)*3-3,0))</f>
        <v/>
      </c>
      <c r="O13" s="4" t="str">
        <f t="shared" ca="1" si="3"/>
        <v/>
      </c>
      <c r="P13" s="5" t="str">
        <f t="shared" ca="1" si="1"/>
        <v/>
      </c>
      <c r="Q13" s="6" t="str">
        <f t="shared" si="4"/>
        <v xml:space="preserve"> </v>
      </c>
      <c r="R13" s="7" t="str">
        <f t="shared" si="2"/>
        <v xml:space="preserve"> </v>
      </c>
      <c r="S13" s="8" t="str">
        <f t="shared" ca="1" si="5"/>
        <v/>
      </c>
      <c r="T13" s="9" t="str">
        <f t="shared" ca="1" si="6"/>
        <v/>
      </c>
      <c r="U13" s="10" t="str">
        <f t="shared" ca="1" si="7"/>
        <v/>
      </c>
    </row>
    <row r="14" spans="1:21" ht="20.100000000000001" customHeight="1" x14ac:dyDescent="0.4">
      <c r="A14" s="35">
        <v>6</v>
      </c>
      <c r="B14" s="63"/>
      <c r="C14" s="64"/>
      <c r="D14" s="63"/>
      <c r="E14" s="64"/>
      <c r="F14" s="63"/>
      <c r="G14" s="64"/>
      <c r="H14" s="59"/>
      <c r="I14" s="60"/>
      <c r="J14" s="1" t="str">
        <f ca="1">IF(OFFSET('1~10'!$Q$7,ROW(A6)*3-3,0)="","",OFFSET('1~10'!$Q$7,ROW(A6)*3-3,0))</f>
        <v/>
      </c>
      <c r="K14" s="2" t="str">
        <f t="shared" si="0"/>
        <v xml:space="preserve"> </v>
      </c>
      <c r="L14" s="72" t="str">
        <f ca="1">IF(OFFSET('1~10'!$Q$8,ROW(A6)*3-3,0)="","",OFFSET('1~10'!$Q$8,ROW(A6)*3-3,0))</f>
        <v/>
      </c>
      <c r="M14" s="73"/>
      <c r="N14" s="3" t="str">
        <f ca="1">IF(OFFSET('1~10'!$Q$9,ROW(A6)*3-3,0)="","",OFFSET('1~10'!$Q$9,ROW(A6)*3-3,0))</f>
        <v/>
      </c>
      <c r="O14" s="4" t="str">
        <f t="shared" ca="1" si="3"/>
        <v/>
      </c>
      <c r="P14" s="5" t="str">
        <f t="shared" ca="1" si="1"/>
        <v/>
      </c>
      <c r="Q14" s="6" t="str">
        <f t="shared" si="4"/>
        <v xml:space="preserve"> </v>
      </c>
      <c r="R14" s="7" t="str">
        <f t="shared" si="2"/>
        <v xml:space="preserve"> </v>
      </c>
      <c r="S14" s="8" t="str">
        <f t="shared" ca="1" si="5"/>
        <v/>
      </c>
      <c r="T14" s="9" t="str">
        <f t="shared" ca="1" si="6"/>
        <v/>
      </c>
      <c r="U14" s="10" t="str">
        <f t="shared" ca="1" si="7"/>
        <v/>
      </c>
    </row>
    <row r="15" spans="1:21" ht="20.100000000000001" customHeight="1" x14ac:dyDescent="0.4">
      <c r="A15" s="35">
        <v>7</v>
      </c>
      <c r="B15" s="63"/>
      <c r="C15" s="64"/>
      <c r="D15" s="63"/>
      <c r="E15" s="64"/>
      <c r="F15" s="63"/>
      <c r="G15" s="64"/>
      <c r="H15" s="59"/>
      <c r="I15" s="60"/>
      <c r="J15" s="1" t="str">
        <f ca="1">IF(OFFSET('1~10'!$Q$7,ROW(A7)*3-3,0)="","",OFFSET('1~10'!$Q$7,ROW(A7)*3-3,0))</f>
        <v/>
      </c>
      <c r="K15" s="2" t="str">
        <f t="shared" si="0"/>
        <v xml:space="preserve"> </v>
      </c>
      <c r="L15" s="72" t="str">
        <f ca="1">IF(OFFSET('1~10'!$Q$8,ROW(A7)*3-3,0)="","",OFFSET('1~10'!$Q$8,ROW(A7)*3-3,0))</f>
        <v/>
      </c>
      <c r="M15" s="73"/>
      <c r="N15" s="3" t="str">
        <f ca="1">IF(OFFSET('1~10'!$Q$9,ROW(A7)*3-3,0)="","",OFFSET('1~10'!$Q$9,ROW(A7)*3-3,0))</f>
        <v/>
      </c>
      <c r="O15" s="4" t="str">
        <f t="shared" ca="1" si="3"/>
        <v/>
      </c>
      <c r="P15" s="5" t="str">
        <f t="shared" ca="1" si="1"/>
        <v/>
      </c>
      <c r="Q15" s="6" t="str">
        <f t="shared" si="4"/>
        <v xml:space="preserve"> </v>
      </c>
      <c r="R15" s="7" t="str">
        <f t="shared" si="2"/>
        <v xml:space="preserve"> </v>
      </c>
      <c r="S15" s="8" t="str">
        <f t="shared" ca="1" si="5"/>
        <v/>
      </c>
      <c r="T15" s="9" t="str">
        <f t="shared" ca="1" si="6"/>
        <v/>
      </c>
      <c r="U15" s="10" t="str">
        <f t="shared" ca="1" si="7"/>
        <v/>
      </c>
    </row>
    <row r="16" spans="1:21" ht="20.100000000000001" customHeight="1" x14ac:dyDescent="0.4">
      <c r="A16" s="35">
        <v>8</v>
      </c>
      <c r="B16" s="63"/>
      <c r="C16" s="64"/>
      <c r="D16" s="63"/>
      <c r="E16" s="64"/>
      <c r="F16" s="63"/>
      <c r="G16" s="64"/>
      <c r="H16" s="59"/>
      <c r="I16" s="60"/>
      <c r="J16" s="1" t="str">
        <f ca="1">IF(OFFSET('1~10'!$Q$7,ROW(A8)*3-3,0)="","",OFFSET('1~10'!$Q$7,ROW(A8)*3-3,0))</f>
        <v/>
      </c>
      <c r="K16" s="2" t="str">
        <f t="shared" si="0"/>
        <v xml:space="preserve"> </v>
      </c>
      <c r="L16" s="72" t="str">
        <f ca="1">IF(OFFSET('1~10'!$Q$8,ROW(A8)*3-3,0)="","",OFFSET('1~10'!$Q$8,ROW(A8)*3-3,0))</f>
        <v/>
      </c>
      <c r="M16" s="73"/>
      <c r="N16" s="3" t="str">
        <f ca="1">IF(OFFSET('1~10'!$Q$9,ROW(A8)*3-3,0)="","",OFFSET('1~10'!$Q$9,ROW(A8)*3-3,0))</f>
        <v/>
      </c>
      <c r="O16" s="4" t="str">
        <f t="shared" ca="1" si="3"/>
        <v/>
      </c>
      <c r="P16" s="5" t="str">
        <f t="shared" ca="1" si="1"/>
        <v/>
      </c>
      <c r="Q16" s="6" t="str">
        <f t="shared" si="4"/>
        <v xml:space="preserve"> </v>
      </c>
      <c r="R16" s="7" t="str">
        <f t="shared" si="2"/>
        <v xml:space="preserve"> </v>
      </c>
      <c r="S16" s="8" t="str">
        <f t="shared" ca="1" si="5"/>
        <v/>
      </c>
      <c r="T16" s="9" t="str">
        <f t="shared" ca="1" si="6"/>
        <v/>
      </c>
      <c r="U16" s="10" t="str">
        <f t="shared" ca="1" si="7"/>
        <v/>
      </c>
    </row>
    <row r="17" spans="1:21" ht="20.100000000000001" customHeight="1" x14ac:dyDescent="0.4">
      <c r="A17" s="35">
        <v>9</v>
      </c>
      <c r="B17" s="63"/>
      <c r="C17" s="64"/>
      <c r="D17" s="63"/>
      <c r="E17" s="64"/>
      <c r="F17" s="63"/>
      <c r="G17" s="64"/>
      <c r="H17" s="59"/>
      <c r="I17" s="60"/>
      <c r="J17" s="1" t="str">
        <f ca="1">IF(OFFSET('1~10'!$Q$7,ROW(A9)*3-3,0)="","",OFFSET('1~10'!$Q$7,ROW(A9)*3-3,0))</f>
        <v/>
      </c>
      <c r="K17" s="2" t="str">
        <f t="shared" si="0"/>
        <v xml:space="preserve"> </v>
      </c>
      <c r="L17" s="72" t="str">
        <f ca="1">IF(OFFSET('1~10'!$Q$8,ROW(A9)*3-3,0)="","",OFFSET('1~10'!$Q$8,ROW(A9)*3-3,0))</f>
        <v/>
      </c>
      <c r="M17" s="73"/>
      <c r="N17" s="3" t="str">
        <f ca="1">IF(OFFSET('1~10'!$Q$9,ROW(A9)*3-3,0)="","",OFFSET('1~10'!$Q$9,ROW(A9)*3-3,0))</f>
        <v/>
      </c>
      <c r="O17" s="4" t="str">
        <f t="shared" ca="1" si="3"/>
        <v/>
      </c>
      <c r="P17" s="5" t="str">
        <f t="shared" ca="1" si="1"/>
        <v/>
      </c>
      <c r="Q17" s="6" t="str">
        <f t="shared" si="4"/>
        <v xml:space="preserve"> </v>
      </c>
      <c r="R17" s="7" t="str">
        <f t="shared" si="2"/>
        <v xml:space="preserve"> </v>
      </c>
      <c r="S17" s="8" t="str">
        <f t="shared" ca="1" si="5"/>
        <v/>
      </c>
      <c r="T17" s="9" t="str">
        <f t="shared" ca="1" si="6"/>
        <v/>
      </c>
      <c r="U17" s="10" t="str">
        <f t="shared" ca="1" si="7"/>
        <v/>
      </c>
    </row>
    <row r="18" spans="1:21" ht="20.100000000000001" customHeight="1" x14ac:dyDescent="0.4">
      <c r="A18" s="35">
        <v>10</v>
      </c>
      <c r="B18" s="63"/>
      <c r="C18" s="64"/>
      <c r="D18" s="63"/>
      <c r="E18" s="64"/>
      <c r="F18" s="63"/>
      <c r="G18" s="64"/>
      <c r="H18" s="59"/>
      <c r="I18" s="60"/>
      <c r="J18" s="1" t="str">
        <f ca="1">IF(OFFSET('1~10'!$Q$7,ROW(A10)*3-3,0)="","",OFFSET('1~10'!$Q$7,ROW(A10)*3-3,0))</f>
        <v/>
      </c>
      <c r="K18" s="2" t="str">
        <f t="shared" si="0"/>
        <v xml:space="preserve"> </v>
      </c>
      <c r="L18" s="72" t="str">
        <f ca="1">IF(OFFSET('1~10'!$Q$8,ROW(A10)*3-3,0)="","",OFFSET('1~10'!$Q$8,ROW(A10)*3-3,0))</f>
        <v/>
      </c>
      <c r="M18" s="73"/>
      <c r="N18" s="3" t="str">
        <f ca="1">IF(OFFSET('1~10'!$Q$9,ROW(A10)*3-3,0)="","",OFFSET('1~10'!$Q$9,ROW(A10)*3-3,0))</f>
        <v/>
      </c>
      <c r="O18" s="4" t="str">
        <f t="shared" ca="1" si="3"/>
        <v/>
      </c>
      <c r="P18" s="5" t="str">
        <f t="shared" ca="1" si="1"/>
        <v/>
      </c>
      <c r="Q18" s="6" t="str">
        <f t="shared" si="4"/>
        <v xml:space="preserve"> </v>
      </c>
      <c r="R18" s="7" t="str">
        <f t="shared" si="2"/>
        <v xml:space="preserve"> </v>
      </c>
      <c r="S18" s="8" t="str">
        <f t="shared" ca="1" si="5"/>
        <v/>
      </c>
      <c r="T18" s="9" t="str">
        <f t="shared" ca="1" si="6"/>
        <v/>
      </c>
      <c r="U18" s="10" t="str">
        <f t="shared" ca="1" si="7"/>
        <v/>
      </c>
    </row>
    <row r="19" spans="1:21" ht="20.100000000000001" customHeight="1" x14ac:dyDescent="0.4">
      <c r="A19" s="35">
        <v>11</v>
      </c>
      <c r="B19" s="63"/>
      <c r="C19" s="64"/>
      <c r="D19" s="63"/>
      <c r="E19" s="64"/>
      <c r="F19" s="63"/>
      <c r="G19" s="64"/>
      <c r="H19" s="59"/>
      <c r="I19" s="60"/>
      <c r="J19" s="1" t="str">
        <f ca="1">IF(OFFSET('11~20'!$Q$7,ROW(A1)*3-3,0)="","",OFFSET('11~20'!$Q$7,ROW(A1)*3-3,0))</f>
        <v/>
      </c>
      <c r="K19" s="2" t="str">
        <f t="shared" si="0"/>
        <v xml:space="preserve"> </v>
      </c>
      <c r="L19" s="72" t="str">
        <f ca="1">IF(OFFSET('11~20'!$Q$8,ROW(A1)*3-3,0)="","",OFFSET('11~20'!$Q$8,ROW(A1)*3-3,0))</f>
        <v/>
      </c>
      <c r="M19" s="73"/>
      <c r="N19" s="1" t="str">
        <f ca="1">IF(OFFSET('11~20'!$Q$9,ROW(E1)*3-3,0)="","",OFFSET('11~20'!$Q$9,ROW(E1)*3-3,0))</f>
        <v/>
      </c>
      <c r="O19" s="4" t="str">
        <f t="shared" ca="1" si="3"/>
        <v/>
      </c>
      <c r="P19" s="5" t="str">
        <f t="shared" ca="1" si="1"/>
        <v/>
      </c>
      <c r="Q19" s="6" t="str">
        <f t="shared" si="4"/>
        <v xml:space="preserve"> </v>
      </c>
      <c r="R19" s="7" t="str">
        <f t="shared" si="2"/>
        <v xml:space="preserve"> </v>
      </c>
      <c r="S19" s="8" t="str">
        <f t="shared" ca="1" si="5"/>
        <v/>
      </c>
      <c r="T19" s="9" t="str">
        <f t="shared" ca="1" si="6"/>
        <v/>
      </c>
      <c r="U19" s="10" t="str">
        <f t="shared" ca="1" si="7"/>
        <v/>
      </c>
    </row>
    <row r="20" spans="1:21" ht="20.100000000000001" customHeight="1" x14ac:dyDescent="0.4">
      <c r="A20" s="35">
        <v>12</v>
      </c>
      <c r="B20" s="63"/>
      <c r="C20" s="64"/>
      <c r="D20" s="63"/>
      <c r="E20" s="64"/>
      <c r="F20" s="63"/>
      <c r="G20" s="64"/>
      <c r="H20" s="59"/>
      <c r="I20" s="60"/>
      <c r="J20" s="1" t="str">
        <f ca="1">IF(OFFSET('11~20'!$Q$7,ROW(A2)*3-3,0)="","",OFFSET('11~20'!$Q$7,ROW(A2)*3-3,0))</f>
        <v/>
      </c>
      <c r="K20" s="2" t="str">
        <f t="shared" si="0"/>
        <v xml:space="preserve"> </v>
      </c>
      <c r="L20" s="72" t="str">
        <f ca="1">IF(OFFSET('11~20'!$Q$8,ROW(A2)*3-3,0)="","",OFFSET('11~20'!$Q$8,ROW(A2)*3-3,0))</f>
        <v/>
      </c>
      <c r="M20" s="73"/>
      <c r="N20" s="1" t="str">
        <f ca="1">IF(OFFSET('11~20'!$Q$9,ROW(E2)*3-3,0)="","",OFFSET('11~20'!$Q$9,ROW(E2)*3-3,0))</f>
        <v/>
      </c>
      <c r="O20" s="4" t="str">
        <f t="shared" ca="1" si="3"/>
        <v/>
      </c>
      <c r="P20" s="5" t="str">
        <f t="shared" ca="1" si="1"/>
        <v/>
      </c>
      <c r="Q20" s="6" t="str">
        <f t="shared" si="4"/>
        <v xml:space="preserve"> </v>
      </c>
      <c r="R20" s="7" t="str">
        <f t="shared" si="2"/>
        <v xml:space="preserve"> </v>
      </c>
      <c r="S20" s="8" t="str">
        <f t="shared" ca="1" si="5"/>
        <v/>
      </c>
      <c r="T20" s="9" t="str">
        <f t="shared" ca="1" si="6"/>
        <v/>
      </c>
      <c r="U20" s="10" t="str">
        <f t="shared" ca="1" si="7"/>
        <v/>
      </c>
    </row>
    <row r="21" spans="1:21" ht="20.100000000000001" customHeight="1" x14ac:dyDescent="0.4">
      <c r="A21" s="35">
        <v>13</v>
      </c>
      <c r="B21" s="63"/>
      <c r="C21" s="64"/>
      <c r="D21" s="63"/>
      <c r="E21" s="64"/>
      <c r="F21" s="63"/>
      <c r="G21" s="64"/>
      <c r="H21" s="59"/>
      <c r="I21" s="60"/>
      <c r="J21" s="1" t="str">
        <f ca="1">IF(OFFSET('11~20'!$Q$7,ROW(A3)*3-3,0)="","",OFFSET('11~20'!$Q$7,ROW(A3)*3-3,0))</f>
        <v/>
      </c>
      <c r="K21" s="2" t="str">
        <f t="shared" si="0"/>
        <v xml:space="preserve"> </v>
      </c>
      <c r="L21" s="72" t="str">
        <f ca="1">IF(OFFSET('11~20'!$Q$8,ROW(A3)*3-3,0)="","",OFFSET('11~20'!$Q$8,ROW(A3)*3-3,0))</f>
        <v/>
      </c>
      <c r="M21" s="73"/>
      <c r="N21" s="1" t="str">
        <f ca="1">IF(OFFSET('11~20'!$Q$9,ROW(E3)*3-3,0)="","",OFFSET('11~20'!$Q$9,ROW(E3)*3-3,0))</f>
        <v/>
      </c>
      <c r="O21" s="4" t="str">
        <f t="shared" ca="1" si="3"/>
        <v/>
      </c>
      <c r="P21" s="5" t="str">
        <f t="shared" ca="1" si="1"/>
        <v/>
      </c>
      <c r="Q21" s="6" t="str">
        <f t="shared" si="4"/>
        <v xml:space="preserve"> </v>
      </c>
      <c r="R21" s="7" t="str">
        <f t="shared" si="2"/>
        <v xml:space="preserve"> </v>
      </c>
      <c r="S21" s="8" t="str">
        <f t="shared" ca="1" si="5"/>
        <v/>
      </c>
      <c r="T21" s="9" t="str">
        <f t="shared" ca="1" si="6"/>
        <v/>
      </c>
      <c r="U21" s="10" t="str">
        <f t="shared" ca="1" si="7"/>
        <v/>
      </c>
    </row>
    <row r="22" spans="1:21" ht="20.100000000000001" customHeight="1" x14ac:dyDescent="0.4">
      <c r="A22" s="35">
        <v>14</v>
      </c>
      <c r="B22" s="63"/>
      <c r="C22" s="64"/>
      <c r="D22" s="63"/>
      <c r="E22" s="64"/>
      <c r="F22" s="63"/>
      <c r="G22" s="64"/>
      <c r="H22" s="59"/>
      <c r="I22" s="60"/>
      <c r="J22" s="1" t="str">
        <f ca="1">IF(OFFSET('11~20'!$Q$7,ROW(A4)*3-3,0)="","",OFFSET('11~20'!$Q$7,ROW(A4)*3-3,0))</f>
        <v/>
      </c>
      <c r="K22" s="2" t="str">
        <f t="shared" si="0"/>
        <v xml:space="preserve"> </v>
      </c>
      <c r="L22" s="72" t="str">
        <f ca="1">IF(OFFSET('11~20'!$Q$8,ROW(A4)*3-3,0)="","",OFFSET('11~20'!$Q$8,ROW(A4)*3-3,0))</f>
        <v/>
      </c>
      <c r="M22" s="73"/>
      <c r="N22" s="1" t="str">
        <f ca="1">IF(OFFSET('11~20'!$Q$9,ROW(E4)*3-3,0)="","",OFFSET('11~20'!$Q$9,ROW(E4)*3-3,0))</f>
        <v/>
      </c>
      <c r="O22" s="4" t="str">
        <f t="shared" ca="1" si="3"/>
        <v/>
      </c>
      <c r="P22" s="5" t="str">
        <f t="shared" ca="1" si="1"/>
        <v/>
      </c>
      <c r="Q22" s="6" t="str">
        <f t="shared" si="4"/>
        <v xml:space="preserve"> </v>
      </c>
      <c r="R22" s="7" t="str">
        <f t="shared" si="2"/>
        <v xml:space="preserve"> </v>
      </c>
      <c r="S22" s="8" t="str">
        <f t="shared" ca="1" si="5"/>
        <v/>
      </c>
      <c r="T22" s="9" t="str">
        <f t="shared" ca="1" si="6"/>
        <v/>
      </c>
      <c r="U22" s="10" t="str">
        <f t="shared" ca="1" si="7"/>
        <v/>
      </c>
    </row>
    <row r="23" spans="1:21" ht="20.100000000000001" customHeight="1" x14ac:dyDescent="0.4">
      <c r="A23" s="35">
        <v>15</v>
      </c>
      <c r="B23" s="63"/>
      <c r="C23" s="64"/>
      <c r="D23" s="63"/>
      <c r="E23" s="64"/>
      <c r="F23" s="63"/>
      <c r="G23" s="64"/>
      <c r="H23" s="59"/>
      <c r="I23" s="60"/>
      <c r="J23" s="1" t="str">
        <f ca="1">IF(OFFSET('11~20'!$Q$7,ROW(A5)*3-3,0)="","",OFFSET('11~20'!$Q$7,ROW(A5)*3-3,0))</f>
        <v/>
      </c>
      <c r="K23" s="2" t="str">
        <f t="shared" si="0"/>
        <v xml:space="preserve"> </v>
      </c>
      <c r="L23" s="72" t="str">
        <f ca="1">IF(OFFSET('11~20'!$Q$8,ROW(A5)*3-3,0)="","",OFFSET('11~20'!$Q$8,ROW(A5)*3-3,0))</f>
        <v/>
      </c>
      <c r="M23" s="73"/>
      <c r="N23" s="1" t="str">
        <f ca="1">IF(OFFSET('11~20'!$Q$9,ROW(E5)*3-3,0)="","",OFFSET('11~20'!$Q$9,ROW(E5)*3-3,0))</f>
        <v/>
      </c>
      <c r="O23" s="4" t="str">
        <f t="shared" ca="1" si="3"/>
        <v/>
      </c>
      <c r="P23" s="5" t="str">
        <f t="shared" ca="1" si="1"/>
        <v/>
      </c>
      <c r="Q23" s="6" t="str">
        <f t="shared" si="4"/>
        <v xml:space="preserve"> </v>
      </c>
      <c r="R23" s="7" t="str">
        <f t="shared" si="2"/>
        <v xml:space="preserve"> </v>
      </c>
      <c r="S23" s="8" t="str">
        <f t="shared" ca="1" si="5"/>
        <v/>
      </c>
      <c r="T23" s="9" t="str">
        <f t="shared" ca="1" si="6"/>
        <v/>
      </c>
      <c r="U23" s="10" t="str">
        <f t="shared" ca="1" si="7"/>
        <v/>
      </c>
    </row>
    <row r="24" spans="1:21" ht="20.100000000000001" customHeight="1" x14ac:dyDescent="0.4">
      <c r="A24" s="35">
        <v>16</v>
      </c>
      <c r="B24" s="63"/>
      <c r="C24" s="64"/>
      <c r="D24" s="63"/>
      <c r="E24" s="64"/>
      <c r="F24" s="63"/>
      <c r="G24" s="64"/>
      <c r="H24" s="59"/>
      <c r="I24" s="60"/>
      <c r="J24" s="1" t="str">
        <f ca="1">IF(OFFSET('11~20'!$Q$7,ROW(A6)*3-3,0)="","",OFFSET('11~20'!$Q$7,ROW(A6)*3-3,0))</f>
        <v/>
      </c>
      <c r="K24" s="2" t="str">
        <f t="shared" si="0"/>
        <v xml:space="preserve"> </v>
      </c>
      <c r="L24" s="72" t="str">
        <f ca="1">IF(OFFSET('11~20'!$Q$8,ROW(A6)*3-3,0)="","",OFFSET('11~20'!$Q$8,ROW(A6)*3-3,0))</f>
        <v/>
      </c>
      <c r="M24" s="73"/>
      <c r="N24" s="1" t="str">
        <f ca="1">IF(OFFSET('11~20'!$Q$9,ROW(E6)*3-3,0)="","",OFFSET('11~20'!$Q$9,ROW(E6)*3-3,0))</f>
        <v/>
      </c>
      <c r="O24" s="4" t="str">
        <f t="shared" ca="1" si="3"/>
        <v/>
      </c>
      <c r="P24" s="5" t="str">
        <f t="shared" ca="1" si="1"/>
        <v/>
      </c>
      <c r="Q24" s="6" t="str">
        <f t="shared" si="4"/>
        <v xml:space="preserve"> </v>
      </c>
      <c r="R24" s="7" t="str">
        <f t="shared" si="2"/>
        <v xml:space="preserve"> </v>
      </c>
      <c r="S24" s="8" t="str">
        <f t="shared" ca="1" si="5"/>
        <v/>
      </c>
      <c r="T24" s="9" t="str">
        <f t="shared" ca="1" si="6"/>
        <v/>
      </c>
      <c r="U24" s="10" t="str">
        <f t="shared" ca="1" si="7"/>
        <v/>
      </c>
    </row>
    <row r="25" spans="1:21" ht="20.100000000000001" customHeight="1" x14ac:dyDescent="0.4">
      <c r="A25" s="35">
        <v>17</v>
      </c>
      <c r="B25" s="63"/>
      <c r="C25" s="64"/>
      <c r="D25" s="63"/>
      <c r="E25" s="64"/>
      <c r="F25" s="63"/>
      <c r="G25" s="64"/>
      <c r="H25" s="59"/>
      <c r="I25" s="60"/>
      <c r="J25" s="1" t="str">
        <f ca="1">IF(OFFSET('11~20'!$Q$7,ROW(A7)*3-3,0)="","",OFFSET('11~20'!$Q$7,ROW(A7)*3-3,0))</f>
        <v/>
      </c>
      <c r="K25" s="2" t="str">
        <f t="shared" si="0"/>
        <v xml:space="preserve"> </v>
      </c>
      <c r="L25" s="72" t="str">
        <f ca="1">IF(OFFSET('11~20'!$Q$8,ROW(A7)*3-3,0)="","",OFFSET('11~20'!$Q$8,ROW(A7)*3-3,0))</f>
        <v/>
      </c>
      <c r="M25" s="73"/>
      <c r="N25" s="1" t="str">
        <f ca="1">IF(OFFSET('11~20'!$Q$9,ROW(E7)*3-3,0)="","",OFFSET('11~20'!$Q$9,ROW(E7)*3-3,0))</f>
        <v/>
      </c>
      <c r="O25" s="4" t="str">
        <f t="shared" ca="1" si="3"/>
        <v/>
      </c>
      <c r="P25" s="5" t="str">
        <f t="shared" ca="1" si="1"/>
        <v/>
      </c>
      <c r="Q25" s="6" t="str">
        <f t="shared" si="4"/>
        <v xml:space="preserve"> </v>
      </c>
      <c r="R25" s="7" t="str">
        <f t="shared" si="2"/>
        <v xml:space="preserve"> </v>
      </c>
      <c r="S25" s="8" t="str">
        <f t="shared" ca="1" si="5"/>
        <v/>
      </c>
      <c r="T25" s="9" t="str">
        <f t="shared" ca="1" si="6"/>
        <v/>
      </c>
      <c r="U25" s="10" t="str">
        <f t="shared" ca="1" si="7"/>
        <v/>
      </c>
    </row>
    <row r="26" spans="1:21" ht="20.100000000000001" customHeight="1" x14ac:dyDescent="0.4">
      <c r="A26" s="35">
        <v>18</v>
      </c>
      <c r="B26" s="63"/>
      <c r="C26" s="64"/>
      <c r="D26" s="63"/>
      <c r="E26" s="64"/>
      <c r="F26" s="63"/>
      <c r="G26" s="64"/>
      <c r="H26" s="59"/>
      <c r="I26" s="60"/>
      <c r="J26" s="1" t="str">
        <f ca="1">IF(OFFSET('11~20'!$Q$7,ROW(A8)*3-3,0)="","",OFFSET('11~20'!$Q$7,ROW(A8)*3-3,0))</f>
        <v/>
      </c>
      <c r="K26" s="2" t="str">
        <f t="shared" si="0"/>
        <v xml:space="preserve"> </v>
      </c>
      <c r="L26" s="72" t="str">
        <f ca="1">IF(OFFSET('11~20'!$Q$8,ROW(A8)*3-3,0)="","",OFFSET('11~20'!$Q$8,ROW(A8)*3-3,0))</f>
        <v/>
      </c>
      <c r="M26" s="73"/>
      <c r="N26" s="1" t="str">
        <f ca="1">IF(OFFSET('11~20'!$Q$9,ROW(E8)*3-3,0)="","",OFFSET('11~20'!$Q$9,ROW(E8)*3-3,0))</f>
        <v/>
      </c>
      <c r="O26" s="4" t="str">
        <f t="shared" ca="1" si="3"/>
        <v/>
      </c>
      <c r="P26" s="5" t="str">
        <f t="shared" ca="1" si="1"/>
        <v/>
      </c>
      <c r="Q26" s="6" t="str">
        <f t="shared" si="4"/>
        <v xml:space="preserve"> </v>
      </c>
      <c r="R26" s="7" t="str">
        <f t="shared" si="2"/>
        <v xml:space="preserve"> </v>
      </c>
      <c r="S26" s="8" t="str">
        <f t="shared" ca="1" si="5"/>
        <v/>
      </c>
      <c r="T26" s="9" t="str">
        <f t="shared" ca="1" si="6"/>
        <v/>
      </c>
      <c r="U26" s="10" t="str">
        <f t="shared" ca="1" si="7"/>
        <v/>
      </c>
    </row>
    <row r="27" spans="1:21" ht="20.100000000000001" customHeight="1" x14ac:dyDescent="0.4">
      <c r="A27" s="35">
        <v>19</v>
      </c>
      <c r="B27" s="63"/>
      <c r="C27" s="64"/>
      <c r="D27" s="63"/>
      <c r="E27" s="64"/>
      <c r="F27" s="63"/>
      <c r="G27" s="64"/>
      <c r="H27" s="59"/>
      <c r="I27" s="60"/>
      <c r="J27" s="1" t="str">
        <f ca="1">IF(OFFSET('11~20'!$Q$7,ROW(A9)*3-3,0)="","",OFFSET('11~20'!$Q$7,ROW(A9)*3-3,0))</f>
        <v/>
      </c>
      <c r="K27" s="2" t="str">
        <f t="shared" si="0"/>
        <v xml:space="preserve"> </v>
      </c>
      <c r="L27" s="72" t="str">
        <f ca="1">IF(OFFSET('11~20'!$Q$8,ROW(A9)*3-3,0)="","",OFFSET('11~20'!$Q$8,ROW(A9)*3-3,0))</f>
        <v/>
      </c>
      <c r="M27" s="73"/>
      <c r="N27" s="1" t="str">
        <f ca="1">IF(OFFSET('11~20'!$Q$9,ROW(E9)*3-3,0)="","",OFFSET('11~20'!$Q$9,ROW(E9)*3-3,0))</f>
        <v/>
      </c>
      <c r="O27" s="4" t="str">
        <f t="shared" ca="1" si="3"/>
        <v/>
      </c>
      <c r="P27" s="5" t="str">
        <f t="shared" ca="1" si="1"/>
        <v/>
      </c>
      <c r="Q27" s="6" t="str">
        <f t="shared" si="4"/>
        <v xml:space="preserve"> </v>
      </c>
      <c r="R27" s="7" t="str">
        <f t="shared" si="2"/>
        <v xml:space="preserve"> </v>
      </c>
      <c r="S27" s="8" t="str">
        <f t="shared" ca="1" si="5"/>
        <v/>
      </c>
      <c r="T27" s="9" t="str">
        <f t="shared" ca="1" si="6"/>
        <v/>
      </c>
      <c r="U27" s="10" t="str">
        <f t="shared" ca="1" si="7"/>
        <v/>
      </c>
    </row>
    <row r="28" spans="1:21" ht="20.100000000000001" customHeight="1" x14ac:dyDescent="0.4">
      <c r="A28" s="35">
        <v>20</v>
      </c>
      <c r="B28" s="63"/>
      <c r="C28" s="64"/>
      <c r="D28" s="63"/>
      <c r="E28" s="64"/>
      <c r="F28" s="63"/>
      <c r="G28" s="64"/>
      <c r="H28" s="59"/>
      <c r="I28" s="60"/>
      <c r="J28" s="1" t="str">
        <f ca="1">IF(OFFSET('11~20'!$Q$7,ROW(A10)*3-3,0)="","",OFFSET('11~20'!$Q$7,ROW(A10)*3-3,0))</f>
        <v/>
      </c>
      <c r="K28" s="2" t="str">
        <f t="shared" si="0"/>
        <v xml:space="preserve"> </v>
      </c>
      <c r="L28" s="72" t="str">
        <f ca="1">IF(OFFSET('11~20'!$Q$8,ROW(A10)*3-3,0)="","",OFFSET('11~20'!$Q$8,ROW(A10)*3-3,0))</f>
        <v/>
      </c>
      <c r="M28" s="73"/>
      <c r="N28" s="1" t="str">
        <f ca="1">IF(OFFSET('11~20'!$Q$9,ROW(E10)*3-3,0)="","",OFFSET('11~20'!$Q$9,ROW(E10)*3-3,0))</f>
        <v/>
      </c>
      <c r="O28" s="4" t="str">
        <f t="shared" ca="1" si="3"/>
        <v/>
      </c>
      <c r="P28" s="5" t="str">
        <f t="shared" ca="1" si="1"/>
        <v/>
      </c>
      <c r="Q28" s="6" t="str">
        <f t="shared" si="4"/>
        <v xml:space="preserve"> </v>
      </c>
      <c r="R28" s="7" t="str">
        <f t="shared" si="2"/>
        <v xml:space="preserve"> </v>
      </c>
      <c r="S28" s="8" t="str">
        <f t="shared" ca="1" si="5"/>
        <v/>
      </c>
      <c r="T28" s="9" t="str">
        <f t="shared" ca="1" si="6"/>
        <v/>
      </c>
      <c r="U28" s="10" t="str">
        <f t="shared" ca="1" si="7"/>
        <v/>
      </c>
    </row>
    <row r="29" spans="1:21" ht="20.100000000000001" customHeight="1" x14ac:dyDescent="0.4">
      <c r="A29" s="35">
        <v>21</v>
      </c>
      <c r="B29" s="63"/>
      <c r="C29" s="64"/>
      <c r="D29" s="63"/>
      <c r="E29" s="64"/>
      <c r="F29" s="63"/>
      <c r="G29" s="64"/>
      <c r="H29" s="59"/>
      <c r="I29" s="60"/>
      <c r="J29" s="1" t="str">
        <f ca="1">IF(OFFSET('21~30'!$Q$7,ROW(A1)*3-3,0)="","",OFFSET('21~30'!$Q$7,ROW(A1)*3-3,0))</f>
        <v/>
      </c>
      <c r="K29" s="2" t="str">
        <f t="shared" si="0"/>
        <v xml:space="preserve"> </v>
      </c>
      <c r="L29" s="72" t="str">
        <f ca="1">IF(OFFSET('21~30'!$Q$8,ROW(A1)*3-3,0)="","",OFFSET('21~30'!$Q$8,ROW(A1)*3-3,0))</f>
        <v/>
      </c>
      <c r="M29" s="73"/>
      <c r="N29" s="1" t="str">
        <f ca="1">IF(OFFSET('21~30'!$Q$9,ROW(E1)*3-3,0)="","",OFFSET('21~30'!$Q$9,ROW(E1)*3-3,0))</f>
        <v/>
      </c>
      <c r="O29" s="4" t="str">
        <f t="shared" ca="1" si="3"/>
        <v/>
      </c>
      <c r="P29" s="5" t="str">
        <f t="shared" ca="1" si="1"/>
        <v/>
      </c>
      <c r="Q29" s="6" t="str">
        <f t="shared" si="4"/>
        <v xml:space="preserve"> </v>
      </c>
      <c r="R29" s="7" t="str">
        <f t="shared" si="2"/>
        <v xml:space="preserve"> </v>
      </c>
      <c r="S29" s="8" t="str">
        <f t="shared" ca="1" si="5"/>
        <v/>
      </c>
      <c r="T29" s="9" t="str">
        <f t="shared" ca="1" si="6"/>
        <v/>
      </c>
      <c r="U29" s="10" t="str">
        <f t="shared" ca="1" si="7"/>
        <v/>
      </c>
    </row>
    <row r="30" spans="1:21" ht="20.100000000000001" customHeight="1" x14ac:dyDescent="0.4">
      <c r="A30" s="35">
        <v>22</v>
      </c>
      <c r="B30" s="63"/>
      <c r="C30" s="64"/>
      <c r="D30" s="63"/>
      <c r="E30" s="64"/>
      <c r="F30" s="63"/>
      <c r="G30" s="64"/>
      <c r="H30" s="59"/>
      <c r="I30" s="60"/>
      <c r="J30" s="1" t="str">
        <f ca="1">IF(OFFSET('21~30'!$Q$7,ROW(A2)*3-3,0)="","",OFFSET('21~30'!$Q$7,ROW(A2)*3-3,0))</f>
        <v/>
      </c>
      <c r="K30" s="2" t="str">
        <f t="shared" si="0"/>
        <v xml:space="preserve"> </v>
      </c>
      <c r="L30" s="72" t="str">
        <f ca="1">IF(OFFSET('21~30'!$Q$8,ROW(A2)*3-3,0)="","",OFFSET('21~30'!$Q$8,ROW(A2)*3-3,0))</f>
        <v/>
      </c>
      <c r="M30" s="73"/>
      <c r="N30" s="1" t="str">
        <f ca="1">IF(OFFSET('21~30'!$Q$9,ROW(E2)*3-3,0)="","",OFFSET('21~30'!$Q$9,ROW(E2)*3-3,0))</f>
        <v/>
      </c>
      <c r="O30" s="4" t="str">
        <f t="shared" ca="1" si="3"/>
        <v/>
      </c>
      <c r="P30" s="5" t="str">
        <f t="shared" ca="1" si="1"/>
        <v/>
      </c>
      <c r="Q30" s="6" t="str">
        <f t="shared" si="4"/>
        <v xml:space="preserve"> </v>
      </c>
      <c r="R30" s="7" t="str">
        <f t="shared" si="2"/>
        <v xml:space="preserve"> </v>
      </c>
      <c r="S30" s="8" t="str">
        <f t="shared" ca="1" si="5"/>
        <v/>
      </c>
      <c r="T30" s="9" t="str">
        <f t="shared" ca="1" si="6"/>
        <v/>
      </c>
      <c r="U30" s="10" t="str">
        <f t="shared" ca="1" si="7"/>
        <v/>
      </c>
    </row>
    <row r="31" spans="1:21" ht="20.100000000000001" customHeight="1" x14ac:dyDescent="0.4">
      <c r="A31" s="35">
        <v>23</v>
      </c>
      <c r="B31" s="63"/>
      <c r="C31" s="64"/>
      <c r="D31" s="63"/>
      <c r="E31" s="64"/>
      <c r="F31" s="63"/>
      <c r="G31" s="64"/>
      <c r="H31" s="59"/>
      <c r="I31" s="60"/>
      <c r="J31" s="1" t="str">
        <f ca="1">IF(OFFSET('21~30'!$Q$7,ROW(A3)*3-3,0)="","",OFFSET('21~30'!$Q$7,ROW(A3)*3-3,0))</f>
        <v/>
      </c>
      <c r="K31" s="2" t="str">
        <f t="shared" si="0"/>
        <v xml:space="preserve"> </v>
      </c>
      <c r="L31" s="72" t="str">
        <f ca="1">IF(OFFSET('21~30'!$Q$8,ROW(A3)*3-3,0)="","",OFFSET('21~30'!$Q$8,ROW(A3)*3-3,0))</f>
        <v/>
      </c>
      <c r="M31" s="73"/>
      <c r="N31" s="1" t="str">
        <f ca="1">IF(OFFSET('21~30'!$Q$9,ROW(E3)*3-3,0)="","",OFFSET('21~30'!$Q$9,ROW(E3)*3-3,0))</f>
        <v/>
      </c>
      <c r="O31" s="4" t="str">
        <f t="shared" ca="1" si="3"/>
        <v/>
      </c>
      <c r="P31" s="5" t="str">
        <f t="shared" ca="1" si="1"/>
        <v/>
      </c>
      <c r="Q31" s="6" t="str">
        <f t="shared" si="4"/>
        <v xml:space="preserve"> </v>
      </c>
      <c r="R31" s="7" t="str">
        <f t="shared" si="2"/>
        <v xml:space="preserve"> </v>
      </c>
      <c r="S31" s="8" t="str">
        <f t="shared" ca="1" si="5"/>
        <v/>
      </c>
      <c r="T31" s="9" t="str">
        <f t="shared" ca="1" si="6"/>
        <v/>
      </c>
      <c r="U31" s="10" t="str">
        <f t="shared" ca="1" si="7"/>
        <v/>
      </c>
    </row>
    <row r="32" spans="1:21" ht="20.100000000000001" customHeight="1" x14ac:dyDescent="0.4">
      <c r="A32" s="35">
        <v>24</v>
      </c>
      <c r="B32" s="63"/>
      <c r="C32" s="64"/>
      <c r="D32" s="63"/>
      <c r="E32" s="64"/>
      <c r="F32" s="63"/>
      <c r="G32" s="64"/>
      <c r="H32" s="59"/>
      <c r="I32" s="60"/>
      <c r="J32" s="1" t="str">
        <f ca="1">IF(OFFSET('21~30'!$Q$7,ROW(A4)*3-3,0)="","",OFFSET('21~30'!$Q$7,ROW(A4)*3-3,0))</f>
        <v/>
      </c>
      <c r="K32" s="2" t="str">
        <f t="shared" si="0"/>
        <v xml:space="preserve"> </v>
      </c>
      <c r="L32" s="72" t="str">
        <f ca="1">IF(OFFSET('21~30'!$Q$8,ROW(A4)*3-3,0)="","",OFFSET('21~30'!$Q$8,ROW(A4)*3-3,0))</f>
        <v/>
      </c>
      <c r="M32" s="73"/>
      <c r="N32" s="1" t="str">
        <f ca="1">IF(OFFSET('21~30'!$Q$9,ROW(E4)*3-3,0)="","",OFFSET('21~30'!$Q$9,ROW(E4)*3-3,0))</f>
        <v/>
      </c>
      <c r="O32" s="4" t="str">
        <f t="shared" ca="1" si="3"/>
        <v/>
      </c>
      <c r="P32" s="5" t="str">
        <f t="shared" ca="1" si="1"/>
        <v/>
      </c>
      <c r="Q32" s="6" t="str">
        <f t="shared" si="4"/>
        <v xml:space="preserve"> </v>
      </c>
      <c r="R32" s="7" t="str">
        <f t="shared" si="2"/>
        <v xml:space="preserve"> </v>
      </c>
      <c r="S32" s="8" t="str">
        <f t="shared" ca="1" si="5"/>
        <v/>
      </c>
      <c r="T32" s="9" t="str">
        <f t="shared" ca="1" si="6"/>
        <v/>
      </c>
      <c r="U32" s="10" t="str">
        <f t="shared" ca="1" si="7"/>
        <v/>
      </c>
    </row>
    <row r="33" spans="1:21" ht="20.100000000000001" customHeight="1" x14ac:dyDescent="0.4">
      <c r="A33" s="35">
        <v>25</v>
      </c>
      <c r="B33" s="63"/>
      <c r="C33" s="64"/>
      <c r="D33" s="63"/>
      <c r="E33" s="64"/>
      <c r="F33" s="63"/>
      <c r="G33" s="64"/>
      <c r="H33" s="59"/>
      <c r="I33" s="60"/>
      <c r="J33" s="1" t="str">
        <f ca="1">IF(OFFSET('21~30'!$Q$7,ROW(A5)*3-3,0)="","",OFFSET('21~30'!$Q$7,ROW(A5)*3-3,0))</f>
        <v/>
      </c>
      <c r="K33" s="2" t="str">
        <f t="shared" si="0"/>
        <v xml:space="preserve"> </v>
      </c>
      <c r="L33" s="72" t="str">
        <f ca="1">IF(OFFSET('21~30'!$Q$8,ROW(A5)*3-3,0)="","",OFFSET('21~30'!$Q$8,ROW(A5)*3-3,0))</f>
        <v/>
      </c>
      <c r="M33" s="73"/>
      <c r="N33" s="1" t="str">
        <f ca="1">IF(OFFSET('21~30'!$Q$9,ROW(E5)*3-3,0)="","",OFFSET('21~30'!$Q$9,ROW(E5)*3-3,0))</f>
        <v/>
      </c>
      <c r="O33" s="4" t="str">
        <f t="shared" ca="1" si="3"/>
        <v/>
      </c>
      <c r="P33" s="5" t="str">
        <f t="shared" ca="1" si="1"/>
        <v/>
      </c>
      <c r="Q33" s="6" t="str">
        <f t="shared" si="4"/>
        <v xml:space="preserve"> </v>
      </c>
      <c r="R33" s="7" t="str">
        <f t="shared" si="2"/>
        <v xml:space="preserve"> </v>
      </c>
      <c r="S33" s="8" t="str">
        <f t="shared" ca="1" si="5"/>
        <v/>
      </c>
      <c r="T33" s="9" t="str">
        <f t="shared" ca="1" si="6"/>
        <v/>
      </c>
      <c r="U33" s="10" t="str">
        <f t="shared" ca="1" si="7"/>
        <v/>
      </c>
    </row>
    <row r="34" spans="1:21" ht="20.100000000000001" customHeight="1" x14ac:dyDescent="0.4">
      <c r="A34" s="35">
        <v>26</v>
      </c>
      <c r="B34" s="63"/>
      <c r="C34" s="64"/>
      <c r="D34" s="63"/>
      <c r="E34" s="64"/>
      <c r="F34" s="63"/>
      <c r="G34" s="64"/>
      <c r="H34" s="59"/>
      <c r="I34" s="60"/>
      <c r="J34" s="1" t="str">
        <f ca="1">IF(OFFSET('21~30'!$Q$7,ROW(A6)*3-3,0)="","",OFFSET('21~30'!$Q$7,ROW(A6)*3-3,0))</f>
        <v/>
      </c>
      <c r="K34" s="2" t="str">
        <f t="shared" si="0"/>
        <v xml:space="preserve"> </v>
      </c>
      <c r="L34" s="72" t="str">
        <f ca="1">IF(OFFSET('21~30'!$Q$8,ROW(A6)*3-3,0)="","",OFFSET('21~30'!$Q$8,ROW(A6)*3-3,0))</f>
        <v/>
      </c>
      <c r="M34" s="73"/>
      <c r="N34" s="1" t="str">
        <f ca="1">IF(OFFSET('21~30'!$Q$9,ROW(E6)*3-3,0)="","",OFFSET('21~30'!$Q$9,ROW(E6)*3-3,0))</f>
        <v/>
      </c>
      <c r="O34" s="4" t="str">
        <f t="shared" ca="1" si="3"/>
        <v/>
      </c>
      <c r="P34" s="5" t="str">
        <f t="shared" ca="1" si="1"/>
        <v/>
      </c>
      <c r="Q34" s="6" t="str">
        <f t="shared" si="4"/>
        <v xml:space="preserve"> </v>
      </c>
      <c r="R34" s="7" t="str">
        <f t="shared" si="2"/>
        <v xml:space="preserve"> </v>
      </c>
      <c r="S34" s="8" t="str">
        <f t="shared" ca="1" si="5"/>
        <v/>
      </c>
      <c r="T34" s="9" t="str">
        <f t="shared" ca="1" si="6"/>
        <v/>
      </c>
      <c r="U34" s="10" t="str">
        <f t="shared" ca="1" si="7"/>
        <v/>
      </c>
    </row>
    <row r="35" spans="1:21" ht="20.100000000000001" customHeight="1" x14ac:dyDescent="0.4">
      <c r="A35" s="35">
        <v>27</v>
      </c>
      <c r="B35" s="63"/>
      <c r="C35" s="64"/>
      <c r="D35" s="63"/>
      <c r="E35" s="64"/>
      <c r="F35" s="63"/>
      <c r="G35" s="64"/>
      <c r="H35" s="59"/>
      <c r="I35" s="60"/>
      <c r="J35" s="1" t="str">
        <f ca="1">IF(OFFSET('21~30'!$Q$7,ROW(A7)*3-3,0)="","",OFFSET('21~30'!$Q$7,ROW(A7)*3-3,0))</f>
        <v/>
      </c>
      <c r="K35" s="2" t="str">
        <f t="shared" si="0"/>
        <v xml:space="preserve"> </v>
      </c>
      <c r="L35" s="72" t="str">
        <f ca="1">IF(OFFSET('21~30'!$Q$8,ROW(A7)*3-3,0)="","",OFFSET('21~30'!$Q$8,ROW(A7)*3-3,0))</f>
        <v/>
      </c>
      <c r="M35" s="73"/>
      <c r="N35" s="1" t="str">
        <f ca="1">IF(OFFSET('21~30'!$Q$9,ROW(E7)*3-3,0)="","",OFFSET('21~30'!$Q$9,ROW(E7)*3-3,0))</f>
        <v/>
      </c>
      <c r="O35" s="4" t="str">
        <f t="shared" ca="1" si="3"/>
        <v/>
      </c>
      <c r="P35" s="5" t="str">
        <f t="shared" ca="1" si="1"/>
        <v/>
      </c>
      <c r="Q35" s="6" t="str">
        <f t="shared" si="4"/>
        <v xml:space="preserve"> </v>
      </c>
      <c r="R35" s="7" t="str">
        <f t="shared" si="2"/>
        <v xml:space="preserve"> </v>
      </c>
      <c r="S35" s="8" t="str">
        <f t="shared" ca="1" si="5"/>
        <v/>
      </c>
      <c r="T35" s="9" t="str">
        <f t="shared" ca="1" si="6"/>
        <v/>
      </c>
      <c r="U35" s="10" t="str">
        <f t="shared" ca="1" si="7"/>
        <v/>
      </c>
    </row>
    <row r="36" spans="1:21" ht="20.100000000000001" customHeight="1" x14ac:dyDescent="0.4">
      <c r="A36" s="35">
        <v>28</v>
      </c>
      <c r="B36" s="63"/>
      <c r="C36" s="64"/>
      <c r="D36" s="63"/>
      <c r="E36" s="64"/>
      <c r="F36" s="63"/>
      <c r="G36" s="64"/>
      <c r="H36" s="59"/>
      <c r="I36" s="60"/>
      <c r="J36" s="1" t="str">
        <f ca="1">IF(OFFSET('21~30'!$Q$7,ROW(A8)*3-3,0)="","",OFFSET('21~30'!$Q$7,ROW(A8)*3-3,0))</f>
        <v/>
      </c>
      <c r="K36" s="2" t="str">
        <f t="shared" si="0"/>
        <v xml:space="preserve"> </v>
      </c>
      <c r="L36" s="72" t="str">
        <f ca="1">IF(OFFSET('21~30'!$Q$8,ROW(A8)*3-3,0)="","",OFFSET('21~30'!$Q$8,ROW(A8)*3-3,0))</f>
        <v/>
      </c>
      <c r="M36" s="73"/>
      <c r="N36" s="1" t="str">
        <f ca="1">IF(OFFSET('21~30'!$Q$9,ROW(E8)*3-3,0)="","",OFFSET('21~30'!$Q$9,ROW(E8)*3-3,0))</f>
        <v/>
      </c>
      <c r="O36" s="4" t="str">
        <f t="shared" ca="1" si="3"/>
        <v/>
      </c>
      <c r="P36" s="5" t="str">
        <f t="shared" ca="1" si="1"/>
        <v/>
      </c>
      <c r="Q36" s="6" t="str">
        <f t="shared" si="4"/>
        <v xml:space="preserve"> </v>
      </c>
      <c r="R36" s="7" t="str">
        <f t="shared" si="2"/>
        <v xml:space="preserve"> </v>
      </c>
      <c r="S36" s="8" t="str">
        <f t="shared" ca="1" si="5"/>
        <v/>
      </c>
      <c r="T36" s="9" t="str">
        <f t="shared" ca="1" si="6"/>
        <v/>
      </c>
      <c r="U36" s="10" t="str">
        <f t="shared" ca="1" si="7"/>
        <v/>
      </c>
    </row>
    <row r="37" spans="1:21" ht="20.100000000000001" customHeight="1" x14ac:dyDescent="0.4">
      <c r="A37" s="35">
        <v>29</v>
      </c>
      <c r="B37" s="63"/>
      <c r="C37" s="64"/>
      <c r="D37" s="63"/>
      <c r="E37" s="64"/>
      <c r="F37" s="63"/>
      <c r="G37" s="64"/>
      <c r="H37" s="59"/>
      <c r="I37" s="60"/>
      <c r="J37" s="1" t="str">
        <f ca="1">IF(OFFSET('21~30'!$Q$7,ROW(A9)*3-3,0)="","",OFFSET('21~30'!$Q$7,ROW(A9)*3-3,0))</f>
        <v/>
      </c>
      <c r="K37" s="2" t="str">
        <f t="shared" si="0"/>
        <v xml:space="preserve"> </v>
      </c>
      <c r="L37" s="72" t="str">
        <f ca="1">IF(OFFSET('21~30'!$Q$8,ROW(A9)*3-3,0)="","",OFFSET('21~30'!$Q$8,ROW(A9)*3-3,0))</f>
        <v/>
      </c>
      <c r="M37" s="73"/>
      <c r="N37" s="1" t="str">
        <f ca="1">IF(OFFSET('21~30'!$Q$9,ROW(E9)*3-3,0)="","",OFFSET('21~30'!$Q$9,ROW(E9)*3-3,0))</f>
        <v/>
      </c>
      <c r="O37" s="4" t="str">
        <f t="shared" ca="1" si="3"/>
        <v/>
      </c>
      <c r="P37" s="5" t="str">
        <f t="shared" ca="1" si="1"/>
        <v/>
      </c>
      <c r="Q37" s="6" t="str">
        <f t="shared" si="4"/>
        <v xml:space="preserve"> </v>
      </c>
      <c r="R37" s="7" t="str">
        <f t="shared" si="2"/>
        <v xml:space="preserve"> </v>
      </c>
      <c r="S37" s="8" t="str">
        <f t="shared" ca="1" si="5"/>
        <v/>
      </c>
      <c r="T37" s="9" t="str">
        <f t="shared" ca="1" si="6"/>
        <v/>
      </c>
      <c r="U37" s="10" t="str">
        <f t="shared" ca="1" si="7"/>
        <v/>
      </c>
    </row>
    <row r="38" spans="1:21" ht="20.100000000000001" customHeight="1" x14ac:dyDescent="0.4">
      <c r="A38" s="35">
        <v>30</v>
      </c>
      <c r="B38" s="63"/>
      <c r="C38" s="64"/>
      <c r="D38" s="63"/>
      <c r="E38" s="64"/>
      <c r="F38" s="63"/>
      <c r="G38" s="64"/>
      <c r="H38" s="59"/>
      <c r="I38" s="60"/>
      <c r="J38" s="1" t="str">
        <f ca="1">IF(OFFSET('21~30'!$Q$7,ROW(A10)*3-3,0)="","",OFFSET('21~30'!$Q$7,ROW(A10)*3-3,0))</f>
        <v/>
      </c>
      <c r="K38" s="2" t="str">
        <f t="shared" si="0"/>
        <v xml:space="preserve"> </v>
      </c>
      <c r="L38" s="72" t="str">
        <f ca="1">IF(OFFSET('21~30'!$Q$8,ROW(A10)*3-3,0)="","",OFFSET('21~30'!$Q$8,ROW(A10)*3-3,0))</f>
        <v/>
      </c>
      <c r="M38" s="73"/>
      <c r="N38" s="1" t="str">
        <f ca="1">IF(OFFSET('21~30'!$Q$9,ROW(E10)*3-3,0)="","",OFFSET('21~30'!$Q$9,ROW(E10)*3-3,0))</f>
        <v/>
      </c>
      <c r="O38" s="4" t="str">
        <f t="shared" ca="1" si="3"/>
        <v/>
      </c>
      <c r="P38" s="5" t="str">
        <f t="shared" ca="1" si="1"/>
        <v/>
      </c>
      <c r="Q38" s="6" t="str">
        <f t="shared" si="4"/>
        <v xml:space="preserve"> </v>
      </c>
      <c r="R38" s="7" t="str">
        <f t="shared" si="2"/>
        <v xml:space="preserve"> </v>
      </c>
      <c r="S38" s="8" t="str">
        <f t="shared" ca="1" si="5"/>
        <v/>
      </c>
      <c r="T38" s="9" t="str">
        <f t="shared" ca="1" si="6"/>
        <v/>
      </c>
      <c r="U38" s="10" t="str">
        <f t="shared" ca="1" si="7"/>
        <v/>
      </c>
    </row>
    <row r="39" spans="1:21" ht="20.100000000000001" customHeight="1" x14ac:dyDescent="0.4">
      <c r="A39" s="35">
        <v>31</v>
      </c>
      <c r="B39" s="63"/>
      <c r="C39" s="64"/>
      <c r="D39" s="63"/>
      <c r="E39" s="64"/>
      <c r="F39" s="63"/>
      <c r="G39" s="64"/>
      <c r="H39" s="59"/>
      <c r="I39" s="60"/>
      <c r="J39" s="1" t="str">
        <f ca="1">IF(OFFSET('31~40'!$Q$7,ROW(A1)*3-3,0)="","",OFFSET('31~40'!$Q$7,ROW(A1)*3-3,0))</f>
        <v/>
      </c>
      <c r="K39" s="2" t="str">
        <f t="shared" si="0"/>
        <v xml:space="preserve"> </v>
      </c>
      <c r="L39" s="72" t="str">
        <f ca="1">IF(OFFSET('31~40'!$Q$8,ROW(A1)*3-3,0)="","",OFFSET('31~40'!$Q$8,ROW(A1)*3-3,0))</f>
        <v/>
      </c>
      <c r="M39" s="73"/>
      <c r="N39" s="1" t="str">
        <f ca="1">IF(OFFSET('31~40'!$Q$9,ROW(E1)*3-3,0)="","",OFFSET('31~40'!$Q$9,ROW(E1)*3-3,0))</f>
        <v/>
      </c>
      <c r="O39" s="4" t="str">
        <f t="shared" ca="1" si="3"/>
        <v/>
      </c>
      <c r="P39" s="5" t="str">
        <f t="shared" ca="1" si="1"/>
        <v/>
      </c>
      <c r="Q39" s="6" t="str">
        <f t="shared" si="4"/>
        <v xml:space="preserve"> </v>
      </c>
      <c r="R39" s="7" t="str">
        <f t="shared" si="2"/>
        <v xml:space="preserve"> </v>
      </c>
      <c r="S39" s="8" t="str">
        <f t="shared" ca="1" si="5"/>
        <v/>
      </c>
      <c r="T39" s="9" t="str">
        <f t="shared" ca="1" si="6"/>
        <v/>
      </c>
      <c r="U39" s="10" t="str">
        <f t="shared" ca="1" si="7"/>
        <v/>
      </c>
    </row>
    <row r="40" spans="1:21" ht="20.100000000000001" customHeight="1" x14ac:dyDescent="0.4">
      <c r="A40" s="35">
        <v>32</v>
      </c>
      <c r="B40" s="63"/>
      <c r="C40" s="64"/>
      <c r="D40" s="63"/>
      <c r="E40" s="64"/>
      <c r="F40" s="63"/>
      <c r="G40" s="64"/>
      <c r="H40" s="59"/>
      <c r="I40" s="60"/>
      <c r="J40" s="1" t="str">
        <f ca="1">IF(OFFSET('31~40'!$Q$7,ROW(A2)*3-3,0)="","",OFFSET('31~40'!$Q$7,ROW(A2)*3-3,0))</f>
        <v/>
      </c>
      <c r="K40" s="2" t="str">
        <f t="shared" si="0"/>
        <v xml:space="preserve"> </v>
      </c>
      <c r="L40" s="72" t="str">
        <f ca="1">IF(OFFSET('31~40'!$Q$8,ROW(A2)*3-3,0)="","",OFFSET('31~40'!$Q$8,ROW(A2)*3-3,0))</f>
        <v/>
      </c>
      <c r="M40" s="73"/>
      <c r="N40" s="1" t="str">
        <f ca="1">IF(OFFSET('31~40'!$Q$9,ROW(E2)*3-3,0)="","",OFFSET('31~40'!$Q$9,ROW(E2)*3-3,0))</f>
        <v/>
      </c>
      <c r="O40" s="4" t="str">
        <f t="shared" ca="1" si="3"/>
        <v/>
      </c>
      <c r="P40" s="5" t="str">
        <f t="shared" ca="1" si="1"/>
        <v/>
      </c>
      <c r="Q40" s="6" t="str">
        <f t="shared" si="4"/>
        <v xml:space="preserve"> </v>
      </c>
      <c r="R40" s="7" t="str">
        <f t="shared" si="2"/>
        <v xml:space="preserve"> </v>
      </c>
      <c r="S40" s="8" t="str">
        <f t="shared" ca="1" si="5"/>
        <v/>
      </c>
      <c r="T40" s="9" t="str">
        <f t="shared" ca="1" si="6"/>
        <v/>
      </c>
      <c r="U40" s="10" t="str">
        <f t="shared" ca="1" si="7"/>
        <v/>
      </c>
    </row>
    <row r="41" spans="1:21" ht="20.100000000000001" customHeight="1" x14ac:dyDescent="0.4">
      <c r="A41" s="35">
        <v>33</v>
      </c>
      <c r="B41" s="63"/>
      <c r="C41" s="64"/>
      <c r="D41" s="63"/>
      <c r="E41" s="64"/>
      <c r="F41" s="63"/>
      <c r="G41" s="64"/>
      <c r="H41" s="59"/>
      <c r="I41" s="60"/>
      <c r="J41" s="1" t="str">
        <f ca="1">IF(OFFSET('31~40'!$Q$7,ROW(A3)*3-3,0)="","",OFFSET('31~40'!$Q$7,ROW(A3)*3-3,0))</f>
        <v/>
      </c>
      <c r="K41" s="2" t="str">
        <f t="shared" ref="K41:K58" si="8">IF($I41=" "," ",IF($I41="軽油","ℓ",IF($I41="ガソリン","ℓ",IF($I41="LPG","ℓ",IF($I41="CNG","N㎥",IF($I41="電気","kWh"," "))))))</f>
        <v xml:space="preserve"> </v>
      </c>
      <c r="L41" s="72" t="str">
        <f ca="1">IF(OFFSET('31~40'!$Q$8,ROW(A3)*3-3,0)="","",OFFSET('31~40'!$Q$8,ROW(A3)*3-3,0))</f>
        <v/>
      </c>
      <c r="M41" s="73"/>
      <c r="N41" s="1" t="str">
        <f ca="1">IF(OFFSET('31~40'!$Q$9,ROW(E3)*3-3,0)="","",OFFSET('31~40'!$Q$9,ROW(E3)*3-3,0))</f>
        <v/>
      </c>
      <c r="O41" s="4" t="str">
        <f t="shared" ca="1" si="3"/>
        <v/>
      </c>
      <c r="P41" s="5" t="str">
        <f t="shared" ref="P41:P58" ca="1" si="9">IF(OR($I41="",J41=""),"",IF($I41="軽油","㎞/ℓ",IF($I41="ガソリン","㎞/ℓ",IF($I41="LPG","㎞/ℓ",IF($I41="CNG","㎞/N㎥",IF($I41="電気","㎞/kWh"," "))))))</f>
        <v/>
      </c>
      <c r="Q41" s="6" t="str">
        <f t="shared" ref="Q41:Q58" si="10">IF($I41=" "," ",IF($I41="軽油",2.62,IF($I41="ガソリン",2.29,IF($I41="LPG",1.67,IF($I41="CNG",1.96,IF($I41="電気",0," "))))))</f>
        <v xml:space="preserve"> </v>
      </c>
      <c r="R41" s="7" t="str">
        <f t="shared" ref="R41:R58" si="11">IF($I41=" "," ",IF($I41="軽油","t-CO₂/kℓ",IF($I41="ガソリン","t-CO₂/kℓ",IF($I41="LPG","t-CO₂/ｋℓ",IF($I41="CNG","t-CO₂/1000N㎥",IF($I41="電気","t-CO₂/kWh"," "))))))</f>
        <v xml:space="preserve"> </v>
      </c>
      <c r="S41" s="8" t="str">
        <f t="shared" ca="1" si="5"/>
        <v/>
      </c>
      <c r="T41" s="9" t="str">
        <f t="shared" ref="T41:T59" ca="1" si="12">IFERROR(N41/L41,"")</f>
        <v/>
      </c>
      <c r="U41" s="10" t="str">
        <f t="shared" ref="U41:U57" ca="1" si="13">IFERROR(S41*T41,"")</f>
        <v/>
      </c>
    </row>
    <row r="42" spans="1:21" ht="20.100000000000001" customHeight="1" x14ac:dyDescent="0.4">
      <c r="A42" s="35">
        <v>34</v>
      </c>
      <c r="B42" s="63"/>
      <c r="C42" s="64"/>
      <c r="D42" s="63"/>
      <c r="E42" s="64"/>
      <c r="F42" s="63"/>
      <c r="G42" s="64"/>
      <c r="H42" s="59"/>
      <c r="I42" s="60"/>
      <c r="J42" s="1" t="str">
        <f ca="1">IF(OFFSET('31~40'!$Q$7,ROW(A4)*3-3,0)="","",OFFSET('31~40'!$Q$7,ROW(A4)*3-3,0))</f>
        <v/>
      </c>
      <c r="K42" s="2" t="str">
        <f t="shared" si="8"/>
        <v xml:space="preserve"> </v>
      </c>
      <c r="L42" s="72" t="str">
        <f ca="1">IF(OFFSET('31~40'!$Q$8,ROW(A4)*3-3,0)="","",OFFSET('31~40'!$Q$8,ROW(A4)*3-3,0))</f>
        <v/>
      </c>
      <c r="M42" s="73"/>
      <c r="N42" s="1" t="str">
        <f ca="1">IF(OFFSET('31~40'!$Q$9,ROW(E4)*3-3,0)="","",OFFSET('31~40'!$Q$9,ROW(E4)*3-3,0))</f>
        <v/>
      </c>
      <c r="O42" s="4" t="str">
        <f t="shared" ca="1" si="3"/>
        <v/>
      </c>
      <c r="P42" s="5" t="str">
        <f t="shared" ca="1" si="9"/>
        <v/>
      </c>
      <c r="Q42" s="6" t="str">
        <f t="shared" si="10"/>
        <v xml:space="preserve"> </v>
      </c>
      <c r="R42" s="7" t="str">
        <f t="shared" si="11"/>
        <v xml:space="preserve"> </v>
      </c>
      <c r="S42" s="8" t="str">
        <f t="shared" ca="1" si="5"/>
        <v/>
      </c>
      <c r="T42" s="9" t="str">
        <f t="shared" ca="1" si="12"/>
        <v/>
      </c>
      <c r="U42" s="10" t="str">
        <f t="shared" ca="1" si="13"/>
        <v/>
      </c>
    </row>
    <row r="43" spans="1:21" ht="20.100000000000001" customHeight="1" x14ac:dyDescent="0.4">
      <c r="A43" s="35">
        <v>35</v>
      </c>
      <c r="B43" s="63"/>
      <c r="C43" s="64"/>
      <c r="D43" s="63"/>
      <c r="E43" s="64"/>
      <c r="F43" s="63"/>
      <c r="G43" s="64"/>
      <c r="H43" s="59"/>
      <c r="I43" s="60"/>
      <c r="J43" s="1" t="str">
        <f ca="1">IF(OFFSET('31~40'!$Q$7,ROW(A5)*3-3,0)="","",OFFSET('31~40'!$Q$7,ROW(A5)*3-3,0))</f>
        <v/>
      </c>
      <c r="K43" s="2" t="str">
        <f t="shared" si="8"/>
        <v xml:space="preserve"> </v>
      </c>
      <c r="L43" s="72" t="str">
        <f ca="1">IF(OFFSET('31~40'!$Q$8,ROW(A5)*3-3,0)="","",OFFSET('31~40'!$Q$8,ROW(A5)*3-3,0))</f>
        <v/>
      </c>
      <c r="M43" s="73"/>
      <c r="N43" s="1" t="str">
        <f ca="1">IF(OFFSET('31~40'!$Q$9,ROW(E5)*3-3,0)="","",OFFSET('31~40'!$Q$9,ROW(E5)*3-3,0))</f>
        <v/>
      </c>
      <c r="O43" s="4" t="str">
        <f t="shared" ca="1" si="3"/>
        <v/>
      </c>
      <c r="P43" s="5" t="str">
        <f t="shared" ca="1" si="9"/>
        <v/>
      </c>
      <c r="Q43" s="6" t="str">
        <f t="shared" si="10"/>
        <v xml:space="preserve"> </v>
      </c>
      <c r="R43" s="7" t="str">
        <f t="shared" si="11"/>
        <v xml:space="preserve"> </v>
      </c>
      <c r="S43" s="8" t="str">
        <f t="shared" ca="1" si="5"/>
        <v/>
      </c>
      <c r="T43" s="9" t="str">
        <f t="shared" ca="1" si="12"/>
        <v/>
      </c>
      <c r="U43" s="10" t="str">
        <f t="shared" ca="1" si="13"/>
        <v/>
      </c>
    </row>
    <row r="44" spans="1:21" ht="20.100000000000001" customHeight="1" x14ac:dyDescent="0.4">
      <c r="A44" s="35">
        <v>36</v>
      </c>
      <c r="B44" s="63"/>
      <c r="C44" s="64"/>
      <c r="D44" s="63"/>
      <c r="E44" s="64"/>
      <c r="F44" s="63"/>
      <c r="G44" s="64"/>
      <c r="H44" s="59"/>
      <c r="I44" s="60"/>
      <c r="J44" s="1" t="str">
        <f ca="1">IF(OFFSET('31~40'!$Q$7,ROW(A6)*3-3,0)="","",OFFSET('31~40'!$Q$7,ROW(A6)*3-3,0))</f>
        <v/>
      </c>
      <c r="K44" s="2" t="str">
        <f t="shared" si="8"/>
        <v xml:space="preserve"> </v>
      </c>
      <c r="L44" s="72" t="str">
        <f ca="1">IF(OFFSET('31~40'!$Q$8,ROW(A6)*3-3,0)="","",OFFSET('31~40'!$Q$8,ROW(A6)*3-3,0))</f>
        <v/>
      </c>
      <c r="M44" s="73"/>
      <c r="N44" s="1" t="str">
        <f ca="1">IF(OFFSET('31~40'!$Q$9,ROW(E6)*3-3,0)="","",OFFSET('31~40'!$Q$9,ROW(E6)*3-3,0))</f>
        <v/>
      </c>
      <c r="O44" s="4" t="str">
        <f t="shared" ca="1" si="3"/>
        <v/>
      </c>
      <c r="P44" s="5" t="str">
        <f t="shared" ca="1" si="9"/>
        <v/>
      </c>
      <c r="Q44" s="6" t="str">
        <f t="shared" si="10"/>
        <v xml:space="preserve"> </v>
      </c>
      <c r="R44" s="7" t="str">
        <f t="shared" si="11"/>
        <v xml:space="preserve"> </v>
      </c>
      <c r="S44" s="8" t="str">
        <f t="shared" ca="1" si="5"/>
        <v/>
      </c>
      <c r="T44" s="9" t="str">
        <f t="shared" ca="1" si="12"/>
        <v/>
      </c>
      <c r="U44" s="10" t="str">
        <f t="shared" ca="1" si="13"/>
        <v/>
      </c>
    </row>
    <row r="45" spans="1:21" ht="20.100000000000001" customHeight="1" x14ac:dyDescent="0.4">
      <c r="A45" s="35">
        <v>37</v>
      </c>
      <c r="B45" s="63"/>
      <c r="C45" s="64"/>
      <c r="D45" s="63"/>
      <c r="E45" s="64"/>
      <c r="F45" s="63"/>
      <c r="G45" s="64"/>
      <c r="H45" s="59"/>
      <c r="I45" s="60"/>
      <c r="J45" s="1" t="str">
        <f ca="1">IF(OFFSET('31~40'!$Q$7,ROW(A7)*3-3,0)="","",OFFSET('31~40'!$Q$7,ROW(A7)*3-3,0))</f>
        <v/>
      </c>
      <c r="K45" s="2" t="str">
        <f t="shared" si="8"/>
        <v xml:space="preserve"> </v>
      </c>
      <c r="L45" s="72" t="str">
        <f ca="1">IF(OFFSET('31~40'!$Q$8,ROW(A7)*3-3,0)="","",OFFSET('31~40'!$Q$8,ROW(A7)*3-3,0))</f>
        <v/>
      </c>
      <c r="M45" s="73"/>
      <c r="N45" s="1" t="str">
        <f ca="1">IF(OFFSET('31~40'!$Q$9,ROW(E7)*3-3,0)="","",OFFSET('31~40'!$Q$9,ROW(E7)*3-3,0))</f>
        <v/>
      </c>
      <c r="O45" s="4" t="str">
        <f t="shared" ca="1" si="3"/>
        <v/>
      </c>
      <c r="P45" s="5" t="str">
        <f t="shared" ca="1" si="9"/>
        <v/>
      </c>
      <c r="Q45" s="6" t="str">
        <f t="shared" si="10"/>
        <v xml:space="preserve"> </v>
      </c>
      <c r="R45" s="7" t="str">
        <f t="shared" si="11"/>
        <v xml:space="preserve"> </v>
      </c>
      <c r="S45" s="8" t="str">
        <f t="shared" ca="1" si="5"/>
        <v/>
      </c>
      <c r="T45" s="9" t="str">
        <f t="shared" ca="1" si="12"/>
        <v/>
      </c>
      <c r="U45" s="10" t="str">
        <f t="shared" ca="1" si="13"/>
        <v/>
      </c>
    </row>
    <row r="46" spans="1:21" ht="20.100000000000001" customHeight="1" x14ac:dyDescent="0.4">
      <c r="A46" s="35">
        <v>38</v>
      </c>
      <c r="B46" s="63"/>
      <c r="C46" s="64"/>
      <c r="D46" s="63"/>
      <c r="E46" s="64"/>
      <c r="F46" s="63"/>
      <c r="G46" s="64"/>
      <c r="H46" s="59"/>
      <c r="I46" s="60"/>
      <c r="J46" s="1" t="str">
        <f ca="1">IF(OFFSET('31~40'!$Q$7,ROW(A8)*3-3,0)="","",OFFSET('31~40'!$Q$7,ROW(A8)*3-3,0))</f>
        <v/>
      </c>
      <c r="K46" s="2" t="str">
        <f t="shared" si="8"/>
        <v xml:space="preserve"> </v>
      </c>
      <c r="L46" s="72" t="str">
        <f ca="1">IF(OFFSET('31~40'!$Q$8,ROW(A8)*3-3,0)="","",OFFSET('31~40'!$Q$8,ROW(A8)*3-3,0))</f>
        <v/>
      </c>
      <c r="M46" s="73"/>
      <c r="N46" s="1" t="str">
        <f ca="1">IF(OFFSET('31~40'!$Q$9,ROW(E8)*3-3,0)="","",OFFSET('31~40'!$Q$9,ROW(E8)*3-3,0))</f>
        <v/>
      </c>
      <c r="O46" s="4" t="str">
        <f t="shared" ca="1" si="3"/>
        <v/>
      </c>
      <c r="P46" s="5" t="str">
        <f t="shared" ca="1" si="9"/>
        <v/>
      </c>
      <c r="Q46" s="6" t="str">
        <f t="shared" si="10"/>
        <v xml:space="preserve"> </v>
      </c>
      <c r="R46" s="7" t="str">
        <f t="shared" si="11"/>
        <v xml:space="preserve"> </v>
      </c>
      <c r="S46" s="8" t="str">
        <f t="shared" ca="1" si="5"/>
        <v/>
      </c>
      <c r="T46" s="9" t="str">
        <f t="shared" ca="1" si="12"/>
        <v/>
      </c>
      <c r="U46" s="10" t="str">
        <f t="shared" ca="1" si="13"/>
        <v/>
      </c>
    </row>
    <row r="47" spans="1:21" ht="20.100000000000001" customHeight="1" x14ac:dyDescent="0.4">
      <c r="A47" s="35">
        <v>39</v>
      </c>
      <c r="B47" s="63"/>
      <c r="C47" s="64"/>
      <c r="D47" s="63"/>
      <c r="E47" s="64"/>
      <c r="F47" s="63"/>
      <c r="G47" s="64"/>
      <c r="H47" s="59"/>
      <c r="I47" s="60"/>
      <c r="J47" s="1" t="str">
        <f ca="1">IF(OFFSET('31~40'!$Q$7,ROW(A9)*3-3,0)="","",OFFSET('31~40'!$Q$7,ROW(A9)*3-3,0))</f>
        <v/>
      </c>
      <c r="K47" s="2" t="str">
        <f t="shared" si="8"/>
        <v xml:space="preserve"> </v>
      </c>
      <c r="L47" s="72" t="str">
        <f ca="1">IF(OFFSET('31~40'!$Q$8,ROW(A9)*3-3,0)="","",OFFSET('31~40'!$Q$8,ROW(A9)*3-3,0))</f>
        <v/>
      </c>
      <c r="M47" s="73"/>
      <c r="N47" s="1" t="str">
        <f ca="1">IF(OFFSET('31~40'!$Q$9,ROW(E9)*3-3,0)="","",OFFSET('31~40'!$Q$9,ROW(E9)*3-3,0))</f>
        <v/>
      </c>
      <c r="O47" s="4" t="str">
        <f t="shared" ca="1" si="3"/>
        <v/>
      </c>
      <c r="P47" s="5" t="str">
        <f t="shared" ca="1" si="9"/>
        <v/>
      </c>
      <c r="Q47" s="6" t="str">
        <f t="shared" si="10"/>
        <v xml:space="preserve"> </v>
      </c>
      <c r="R47" s="7" t="str">
        <f t="shared" si="11"/>
        <v xml:space="preserve"> </v>
      </c>
      <c r="S47" s="8" t="str">
        <f t="shared" ca="1" si="5"/>
        <v/>
      </c>
      <c r="T47" s="9" t="str">
        <f t="shared" ca="1" si="12"/>
        <v/>
      </c>
      <c r="U47" s="10" t="str">
        <f t="shared" ca="1" si="13"/>
        <v/>
      </c>
    </row>
    <row r="48" spans="1:21" ht="20.100000000000001" customHeight="1" x14ac:dyDescent="0.4">
      <c r="A48" s="35">
        <v>40</v>
      </c>
      <c r="B48" s="63"/>
      <c r="C48" s="64"/>
      <c r="D48" s="63"/>
      <c r="E48" s="64"/>
      <c r="F48" s="63"/>
      <c r="G48" s="64"/>
      <c r="H48" s="59"/>
      <c r="I48" s="60"/>
      <c r="J48" s="1" t="str">
        <f ca="1">IF(OFFSET('31~40'!$Q$7,ROW(A10)*3-3,0)="","",OFFSET('31~40'!$Q$7,ROW(A10)*3-3,0))</f>
        <v/>
      </c>
      <c r="K48" s="2" t="str">
        <f t="shared" si="8"/>
        <v xml:space="preserve"> </v>
      </c>
      <c r="L48" s="72" t="str">
        <f ca="1">IF(OFFSET('31~40'!$Q$8,ROW(A10)*3-3,0)="","",OFFSET('31~40'!$Q$8,ROW(A10)*3-3,0))</f>
        <v/>
      </c>
      <c r="M48" s="73"/>
      <c r="N48" s="1" t="str">
        <f ca="1">IF(OFFSET('31~40'!$Q$9,ROW(E10)*3-3,0)="","",OFFSET('31~40'!$Q$9,ROW(E10)*3-3,0))</f>
        <v/>
      </c>
      <c r="O48" s="4" t="str">
        <f t="shared" ca="1" si="3"/>
        <v/>
      </c>
      <c r="P48" s="5" t="str">
        <f t="shared" ca="1" si="9"/>
        <v/>
      </c>
      <c r="Q48" s="6" t="str">
        <f t="shared" si="10"/>
        <v xml:space="preserve"> </v>
      </c>
      <c r="R48" s="7" t="str">
        <f t="shared" si="11"/>
        <v xml:space="preserve"> </v>
      </c>
      <c r="S48" s="8" t="str">
        <f t="shared" ca="1" si="5"/>
        <v/>
      </c>
      <c r="T48" s="9" t="str">
        <f t="shared" ca="1" si="12"/>
        <v/>
      </c>
      <c r="U48" s="10" t="str">
        <f t="shared" ca="1" si="13"/>
        <v/>
      </c>
    </row>
    <row r="49" spans="1:21" ht="20.100000000000001" customHeight="1" x14ac:dyDescent="0.4">
      <c r="A49" s="35">
        <v>41</v>
      </c>
      <c r="B49" s="63"/>
      <c r="C49" s="64"/>
      <c r="D49" s="63"/>
      <c r="E49" s="64"/>
      <c r="F49" s="63"/>
      <c r="G49" s="64"/>
      <c r="H49" s="59"/>
      <c r="I49" s="60"/>
      <c r="J49" s="1" t="str">
        <f ca="1">IF(OFFSET('41~50'!$Q$7,ROW(A1)*3-3,0)="","",OFFSET('41~50'!$Q$7,ROW(A1)*3-3,0))</f>
        <v/>
      </c>
      <c r="K49" s="2" t="str">
        <f t="shared" si="8"/>
        <v xml:space="preserve"> </v>
      </c>
      <c r="L49" s="72" t="str">
        <f ca="1">IF(OFFSET('41~50'!$Q$8,ROW(A1)*3-3,0)="","",OFFSET('41~50'!$Q$8,ROW(A1)*3-3,0))</f>
        <v/>
      </c>
      <c r="M49" s="73"/>
      <c r="N49" s="1" t="str">
        <f ca="1">IF(OFFSET('41~50'!$Q$9,ROW(E1)*3-3,0)="","",OFFSET('41~50'!$Q$9,ROW(E1)*3-3,0))</f>
        <v/>
      </c>
      <c r="O49" s="4" t="str">
        <f t="shared" ca="1" si="3"/>
        <v/>
      </c>
      <c r="P49" s="5" t="str">
        <f t="shared" ca="1" si="9"/>
        <v/>
      </c>
      <c r="Q49" s="6" t="str">
        <f t="shared" si="10"/>
        <v xml:space="preserve"> </v>
      </c>
      <c r="R49" s="7" t="str">
        <f t="shared" si="11"/>
        <v xml:space="preserve"> </v>
      </c>
      <c r="S49" s="8" t="str">
        <f t="shared" ca="1" si="5"/>
        <v/>
      </c>
      <c r="T49" s="9" t="str">
        <f t="shared" ca="1" si="12"/>
        <v/>
      </c>
      <c r="U49" s="10" t="str">
        <f t="shared" ca="1" si="13"/>
        <v/>
      </c>
    </row>
    <row r="50" spans="1:21" ht="20.100000000000001" customHeight="1" x14ac:dyDescent="0.4">
      <c r="A50" s="35">
        <v>42</v>
      </c>
      <c r="B50" s="63"/>
      <c r="C50" s="64"/>
      <c r="D50" s="63"/>
      <c r="E50" s="64"/>
      <c r="F50" s="63"/>
      <c r="G50" s="64"/>
      <c r="H50" s="59"/>
      <c r="I50" s="60"/>
      <c r="J50" s="1" t="str">
        <f ca="1">IF(OFFSET('41~50'!$Q$7,ROW(A2)*3-3,0)="","",OFFSET('41~50'!$Q$7,ROW(A2)*3-3,0))</f>
        <v/>
      </c>
      <c r="K50" s="2" t="str">
        <f t="shared" si="8"/>
        <v xml:space="preserve"> </v>
      </c>
      <c r="L50" s="72" t="str">
        <f ca="1">IF(OFFSET('41~50'!$Q$8,ROW(A2)*3-3,0)="","",OFFSET('41~50'!$Q$8,ROW(A2)*3-3,0))</f>
        <v/>
      </c>
      <c r="M50" s="73"/>
      <c r="N50" s="1" t="str">
        <f ca="1">IF(OFFSET('41~50'!$Q$9,ROW(E2)*3-3,0)="","",OFFSET('41~50'!$Q$9,ROW(E2)*3-3,0))</f>
        <v/>
      </c>
      <c r="O50" s="4" t="str">
        <f t="shared" ca="1" si="3"/>
        <v/>
      </c>
      <c r="P50" s="5" t="str">
        <f t="shared" ca="1" si="9"/>
        <v/>
      </c>
      <c r="Q50" s="6" t="str">
        <f t="shared" si="10"/>
        <v xml:space="preserve"> </v>
      </c>
      <c r="R50" s="7" t="str">
        <f t="shared" si="11"/>
        <v xml:space="preserve"> </v>
      </c>
      <c r="S50" s="8" t="str">
        <f t="shared" ca="1" si="5"/>
        <v/>
      </c>
      <c r="T50" s="9" t="str">
        <f t="shared" ca="1" si="12"/>
        <v/>
      </c>
      <c r="U50" s="10" t="str">
        <f t="shared" ca="1" si="13"/>
        <v/>
      </c>
    </row>
    <row r="51" spans="1:21" ht="20.100000000000001" customHeight="1" x14ac:dyDescent="0.4">
      <c r="A51" s="35">
        <v>43</v>
      </c>
      <c r="B51" s="63"/>
      <c r="C51" s="64"/>
      <c r="D51" s="63"/>
      <c r="E51" s="64"/>
      <c r="F51" s="63"/>
      <c r="G51" s="64"/>
      <c r="H51" s="59"/>
      <c r="I51" s="60"/>
      <c r="J51" s="1" t="str">
        <f ca="1">IF(OFFSET('41~50'!$Q$7,ROW(A3)*3-3,0)="","",OFFSET('41~50'!$Q$7,ROW(A3)*3-3,0))</f>
        <v/>
      </c>
      <c r="K51" s="2" t="str">
        <f t="shared" si="8"/>
        <v xml:space="preserve"> </v>
      </c>
      <c r="L51" s="72" t="str">
        <f ca="1">IF(OFFSET('41~50'!$Q$8,ROW(A3)*3-3,0)="","",OFFSET('41~50'!$Q$8,ROW(A3)*3-3,0))</f>
        <v/>
      </c>
      <c r="M51" s="73"/>
      <c r="N51" s="1" t="str">
        <f ca="1">IF(OFFSET('41~50'!$Q$9,ROW(E3)*3-3,0)="","",OFFSET('41~50'!$Q$9,ROW(E3)*3-3,0))</f>
        <v/>
      </c>
      <c r="O51" s="4" t="str">
        <f t="shared" ca="1" si="3"/>
        <v/>
      </c>
      <c r="P51" s="5" t="str">
        <f t="shared" ca="1" si="9"/>
        <v/>
      </c>
      <c r="Q51" s="6" t="str">
        <f t="shared" si="10"/>
        <v xml:space="preserve"> </v>
      </c>
      <c r="R51" s="7" t="str">
        <f t="shared" si="11"/>
        <v xml:space="preserve"> </v>
      </c>
      <c r="S51" s="8" t="str">
        <f t="shared" ca="1" si="5"/>
        <v/>
      </c>
      <c r="T51" s="9" t="str">
        <f t="shared" ca="1" si="12"/>
        <v/>
      </c>
      <c r="U51" s="10" t="str">
        <f t="shared" ca="1" si="13"/>
        <v/>
      </c>
    </row>
    <row r="52" spans="1:21" ht="20.100000000000001" customHeight="1" x14ac:dyDescent="0.4">
      <c r="A52" s="35">
        <v>44</v>
      </c>
      <c r="B52" s="63"/>
      <c r="C52" s="64"/>
      <c r="D52" s="63"/>
      <c r="E52" s="64"/>
      <c r="F52" s="63"/>
      <c r="G52" s="64"/>
      <c r="H52" s="59"/>
      <c r="I52" s="60"/>
      <c r="J52" s="1" t="str">
        <f ca="1">IF(OFFSET('41~50'!$Q$7,ROW(A4)*3-3,0)="","",OFFSET('41~50'!$Q$7,ROW(A4)*3-3,0))</f>
        <v/>
      </c>
      <c r="K52" s="2" t="str">
        <f t="shared" si="8"/>
        <v xml:space="preserve"> </v>
      </c>
      <c r="L52" s="72" t="str">
        <f ca="1">IF(OFFSET('41~50'!$Q$8,ROW(A4)*3-3,0)="","",OFFSET('41~50'!$Q$8,ROW(A4)*3-3,0))</f>
        <v/>
      </c>
      <c r="M52" s="73"/>
      <c r="N52" s="1" t="str">
        <f ca="1">IF(OFFSET('41~50'!$Q$9,ROW(E4)*3-3,0)="","",OFFSET('41~50'!$Q$9,ROW(E4)*3-3,0))</f>
        <v/>
      </c>
      <c r="O52" s="4" t="str">
        <f t="shared" ca="1" si="3"/>
        <v/>
      </c>
      <c r="P52" s="5" t="str">
        <f t="shared" ca="1" si="9"/>
        <v/>
      </c>
      <c r="Q52" s="6" t="str">
        <f t="shared" si="10"/>
        <v xml:space="preserve"> </v>
      </c>
      <c r="R52" s="7" t="str">
        <f t="shared" si="11"/>
        <v xml:space="preserve"> </v>
      </c>
      <c r="S52" s="8" t="str">
        <f t="shared" ca="1" si="5"/>
        <v/>
      </c>
      <c r="T52" s="9" t="str">
        <f t="shared" ca="1" si="12"/>
        <v/>
      </c>
      <c r="U52" s="10" t="str">
        <f t="shared" ca="1" si="13"/>
        <v/>
      </c>
    </row>
    <row r="53" spans="1:21" ht="20.100000000000001" customHeight="1" x14ac:dyDescent="0.4">
      <c r="A53" s="35">
        <v>45</v>
      </c>
      <c r="B53" s="63"/>
      <c r="C53" s="64"/>
      <c r="D53" s="63"/>
      <c r="E53" s="64"/>
      <c r="F53" s="63"/>
      <c r="G53" s="64"/>
      <c r="H53" s="59"/>
      <c r="I53" s="60"/>
      <c r="J53" s="1" t="str">
        <f ca="1">IF(OFFSET('41~50'!$Q$7,ROW(A5)*3-3,0)="","",OFFSET('41~50'!$Q$7,ROW(A5)*3-3,0))</f>
        <v/>
      </c>
      <c r="K53" s="2" t="str">
        <f t="shared" si="8"/>
        <v xml:space="preserve"> </v>
      </c>
      <c r="L53" s="72" t="str">
        <f ca="1">IF(OFFSET('41~50'!$Q$8,ROW(A5)*3-3,0)="","",OFFSET('41~50'!$Q$8,ROW(A5)*3-3,0))</f>
        <v/>
      </c>
      <c r="M53" s="73"/>
      <c r="N53" s="1" t="str">
        <f ca="1">IF(OFFSET('41~50'!$Q$9,ROW(E5)*3-3,0)="","",OFFSET('41~50'!$Q$9,ROW(E5)*3-3,0))</f>
        <v/>
      </c>
      <c r="O53" s="4" t="str">
        <f t="shared" ca="1" si="3"/>
        <v/>
      </c>
      <c r="P53" s="5" t="str">
        <f t="shared" ca="1" si="9"/>
        <v/>
      </c>
      <c r="Q53" s="6" t="str">
        <f t="shared" si="10"/>
        <v xml:space="preserve"> </v>
      </c>
      <c r="R53" s="7" t="str">
        <f t="shared" si="11"/>
        <v xml:space="preserve"> </v>
      </c>
      <c r="S53" s="8" t="str">
        <f t="shared" ca="1" si="5"/>
        <v/>
      </c>
      <c r="T53" s="9" t="str">
        <f t="shared" ca="1" si="12"/>
        <v/>
      </c>
      <c r="U53" s="10" t="str">
        <f t="shared" ca="1" si="13"/>
        <v/>
      </c>
    </row>
    <row r="54" spans="1:21" ht="20.100000000000001" customHeight="1" x14ac:dyDescent="0.4">
      <c r="A54" s="35">
        <v>46</v>
      </c>
      <c r="B54" s="63"/>
      <c r="C54" s="64"/>
      <c r="D54" s="63"/>
      <c r="E54" s="64"/>
      <c r="F54" s="63"/>
      <c r="G54" s="64"/>
      <c r="H54" s="59"/>
      <c r="I54" s="60"/>
      <c r="J54" s="1" t="str">
        <f ca="1">IF(OFFSET('41~50'!$Q$7,ROW(A6)*3-3,0)="","",OFFSET('41~50'!$Q$7,ROW(A6)*3-3,0))</f>
        <v/>
      </c>
      <c r="K54" s="2" t="str">
        <f t="shared" si="8"/>
        <v xml:space="preserve"> </v>
      </c>
      <c r="L54" s="72" t="str">
        <f ca="1">IF(OFFSET('41~50'!$Q$8,ROW(A6)*3-3,0)="","",OFFSET('41~50'!$Q$8,ROW(A6)*3-3,0))</f>
        <v/>
      </c>
      <c r="M54" s="73"/>
      <c r="N54" s="1" t="str">
        <f ca="1">IF(OFFSET('41~50'!$Q$9,ROW(E6)*3-3,0)="","",OFFSET('41~50'!$Q$9,ROW(E6)*3-3,0))</f>
        <v/>
      </c>
      <c r="O54" s="4" t="str">
        <f t="shared" ca="1" si="3"/>
        <v/>
      </c>
      <c r="P54" s="5" t="str">
        <f t="shared" ca="1" si="9"/>
        <v/>
      </c>
      <c r="Q54" s="6" t="str">
        <f t="shared" si="10"/>
        <v xml:space="preserve"> </v>
      </c>
      <c r="R54" s="7" t="str">
        <f t="shared" si="11"/>
        <v xml:space="preserve"> </v>
      </c>
      <c r="S54" s="8" t="str">
        <f t="shared" ca="1" si="5"/>
        <v/>
      </c>
      <c r="T54" s="9" t="str">
        <f t="shared" ca="1" si="12"/>
        <v/>
      </c>
      <c r="U54" s="10" t="str">
        <f t="shared" ca="1" si="13"/>
        <v/>
      </c>
    </row>
    <row r="55" spans="1:21" ht="20.100000000000001" customHeight="1" x14ac:dyDescent="0.4">
      <c r="A55" s="35">
        <v>47</v>
      </c>
      <c r="B55" s="63"/>
      <c r="C55" s="64"/>
      <c r="D55" s="63"/>
      <c r="E55" s="64"/>
      <c r="F55" s="63"/>
      <c r="G55" s="64"/>
      <c r="H55" s="59"/>
      <c r="I55" s="60"/>
      <c r="J55" s="1" t="str">
        <f ca="1">IF(OFFSET('41~50'!$Q$7,ROW(A7)*3-3,0)="","",OFFSET('41~50'!$Q$7,ROW(A7)*3-3,0))</f>
        <v/>
      </c>
      <c r="K55" s="2" t="str">
        <f t="shared" si="8"/>
        <v xml:space="preserve"> </v>
      </c>
      <c r="L55" s="72" t="str">
        <f ca="1">IF(OFFSET('41~50'!$Q$8,ROW(A7)*3-3,0)="","",OFFSET('41~50'!$Q$8,ROW(A7)*3-3,0))</f>
        <v/>
      </c>
      <c r="M55" s="73"/>
      <c r="N55" s="1" t="str">
        <f ca="1">IF(OFFSET('41~50'!$Q$9,ROW(E7)*3-3,0)="","",OFFSET('41~50'!$Q$9,ROW(E7)*3-3,0))</f>
        <v/>
      </c>
      <c r="O55" s="4" t="str">
        <f t="shared" ca="1" si="3"/>
        <v/>
      </c>
      <c r="P55" s="5" t="str">
        <f t="shared" ca="1" si="9"/>
        <v/>
      </c>
      <c r="Q55" s="6" t="str">
        <f t="shared" si="10"/>
        <v xml:space="preserve"> </v>
      </c>
      <c r="R55" s="7" t="str">
        <f t="shared" si="11"/>
        <v xml:space="preserve"> </v>
      </c>
      <c r="S55" s="8" t="str">
        <f t="shared" ca="1" si="5"/>
        <v/>
      </c>
      <c r="T55" s="9" t="str">
        <f t="shared" ca="1" si="12"/>
        <v/>
      </c>
      <c r="U55" s="10" t="str">
        <f t="shared" ca="1" si="13"/>
        <v/>
      </c>
    </row>
    <row r="56" spans="1:21" ht="20.100000000000001" customHeight="1" x14ac:dyDescent="0.4">
      <c r="A56" s="35">
        <v>48</v>
      </c>
      <c r="B56" s="63"/>
      <c r="C56" s="64"/>
      <c r="D56" s="63"/>
      <c r="E56" s="64"/>
      <c r="F56" s="63"/>
      <c r="G56" s="64"/>
      <c r="H56" s="59"/>
      <c r="I56" s="60"/>
      <c r="J56" s="1" t="str">
        <f ca="1">IF(OFFSET('41~50'!$Q$7,ROW(A8)*3-3,0)="","",OFFSET('41~50'!$Q$7,ROW(A8)*3-3,0))</f>
        <v/>
      </c>
      <c r="K56" s="2" t="str">
        <f t="shared" si="8"/>
        <v xml:space="preserve"> </v>
      </c>
      <c r="L56" s="72" t="str">
        <f ca="1">IF(OFFSET('41~50'!$Q$8,ROW(A8)*3-3,0)="","",OFFSET('41~50'!$Q$8,ROW(A8)*3-3,0))</f>
        <v/>
      </c>
      <c r="M56" s="73"/>
      <c r="N56" s="1" t="str">
        <f ca="1">IF(OFFSET('41~50'!$Q$9,ROW(E8)*3-3,0)="","",OFFSET('41~50'!$Q$9,ROW(E8)*3-3,0))</f>
        <v/>
      </c>
      <c r="O56" s="4" t="str">
        <f t="shared" ca="1" si="3"/>
        <v/>
      </c>
      <c r="P56" s="5" t="str">
        <f t="shared" ca="1" si="9"/>
        <v/>
      </c>
      <c r="Q56" s="6" t="str">
        <f t="shared" si="10"/>
        <v xml:space="preserve"> </v>
      </c>
      <c r="R56" s="7" t="str">
        <f t="shared" si="11"/>
        <v xml:space="preserve"> </v>
      </c>
      <c r="S56" s="8" t="str">
        <f t="shared" ca="1" si="5"/>
        <v/>
      </c>
      <c r="T56" s="9" t="str">
        <f t="shared" ca="1" si="12"/>
        <v/>
      </c>
      <c r="U56" s="10" t="str">
        <f t="shared" ca="1" si="13"/>
        <v/>
      </c>
    </row>
    <row r="57" spans="1:21" ht="20.100000000000001" customHeight="1" x14ac:dyDescent="0.4">
      <c r="A57" s="35">
        <v>49</v>
      </c>
      <c r="B57" s="63"/>
      <c r="C57" s="64"/>
      <c r="D57" s="63"/>
      <c r="E57" s="64"/>
      <c r="F57" s="63"/>
      <c r="G57" s="64"/>
      <c r="H57" s="59"/>
      <c r="I57" s="60"/>
      <c r="J57" s="1" t="str">
        <f ca="1">IF(OFFSET('41~50'!$Q$7,ROW(A9)*3-3,0)="","",OFFSET('41~50'!$Q$7,ROW(A9)*3-3,0))</f>
        <v/>
      </c>
      <c r="K57" s="2" t="str">
        <f t="shared" si="8"/>
        <v xml:space="preserve"> </v>
      </c>
      <c r="L57" s="72" t="str">
        <f ca="1">IF(OFFSET('41~50'!$Q$8,ROW(A9)*3-3,0)="","",OFFSET('41~50'!$Q$8,ROW(A9)*3-3,0))</f>
        <v/>
      </c>
      <c r="M57" s="73"/>
      <c r="N57" s="1" t="str">
        <f ca="1">IF(OFFSET('41~50'!$Q$9,ROW(E9)*3-3,0)="","",OFFSET('41~50'!$Q$9,ROW(E9)*3-3,0))</f>
        <v/>
      </c>
      <c r="O57" s="4" t="str">
        <f t="shared" ca="1" si="3"/>
        <v/>
      </c>
      <c r="P57" s="5" t="str">
        <f t="shared" ca="1" si="9"/>
        <v/>
      </c>
      <c r="Q57" s="6" t="str">
        <f t="shared" si="10"/>
        <v xml:space="preserve"> </v>
      </c>
      <c r="R57" s="7" t="str">
        <f t="shared" si="11"/>
        <v xml:space="preserve"> </v>
      </c>
      <c r="S57" s="8" t="str">
        <f t="shared" ca="1" si="5"/>
        <v/>
      </c>
      <c r="T57" s="9" t="str">
        <f t="shared" ca="1" si="12"/>
        <v/>
      </c>
      <c r="U57" s="10" t="str">
        <f t="shared" ca="1" si="13"/>
        <v/>
      </c>
    </row>
    <row r="58" spans="1:21" ht="20.100000000000001" customHeight="1" x14ac:dyDescent="0.4">
      <c r="A58" s="35">
        <v>50</v>
      </c>
      <c r="B58" s="63"/>
      <c r="C58" s="64"/>
      <c r="D58" s="63"/>
      <c r="E58" s="64"/>
      <c r="F58" s="63"/>
      <c r="G58" s="64"/>
      <c r="H58" s="59"/>
      <c r="I58" s="60"/>
      <c r="J58" s="1" t="str">
        <f ca="1">IF(OFFSET('41~50'!$Q$7,ROW(A10)*3-3,0)="","",OFFSET('41~50'!$Q$7,ROW(A10)*3-3,0))</f>
        <v/>
      </c>
      <c r="K58" s="2" t="str">
        <f t="shared" si="8"/>
        <v xml:space="preserve"> </v>
      </c>
      <c r="L58" s="72" t="str">
        <f ca="1">IF(OFFSET('41~50'!$Q$8,ROW(A10)*3-3,0)="","",OFFSET('41~50'!$Q$8,ROW(A10)*3-3,0))</f>
        <v/>
      </c>
      <c r="M58" s="73"/>
      <c r="N58" s="1" t="str">
        <f ca="1">IF(OFFSET('41~50'!$Q$9,ROW(E10)*3-3,0)="","",OFFSET('41~50'!$Q$9,ROW(E10)*3-3,0))</f>
        <v/>
      </c>
      <c r="O58" s="4" t="str">
        <f t="shared" ca="1" si="3"/>
        <v/>
      </c>
      <c r="P58" s="5" t="str">
        <f t="shared" ca="1" si="9"/>
        <v/>
      </c>
      <c r="Q58" s="6" t="str">
        <f t="shared" si="10"/>
        <v xml:space="preserve"> </v>
      </c>
      <c r="R58" s="7" t="str">
        <f t="shared" si="11"/>
        <v xml:space="preserve"> </v>
      </c>
      <c r="S58" s="8" t="str">
        <f t="shared" ca="1" si="5"/>
        <v/>
      </c>
      <c r="T58" s="9" t="str">
        <f ca="1">IFERROR(N58/L58,"")</f>
        <v/>
      </c>
      <c r="U58" s="10" t="str">
        <f ca="1">IFERROR(S58*T58,"")</f>
        <v/>
      </c>
    </row>
    <row r="59" spans="1:21" ht="20.100000000000001" customHeight="1" x14ac:dyDescent="0.4">
      <c r="A59" s="76" t="s">
        <v>1</v>
      </c>
      <c r="B59" s="77"/>
      <c r="C59" s="77"/>
      <c r="D59" s="77"/>
      <c r="E59" s="77"/>
      <c r="F59" s="77"/>
      <c r="G59" s="77"/>
      <c r="H59" s="77"/>
      <c r="I59" s="78"/>
      <c r="J59" s="76" t="s">
        <v>3</v>
      </c>
      <c r="K59" s="78"/>
      <c r="L59" s="72" t="str">
        <f ca="1">IF(SUM(L9:L58)=0,"",SUM(L9:L58))</f>
        <v/>
      </c>
      <c r="M59" s="73"/>
      <c r="N59" s="3" t="str">
        <f ca="1">IF(SUM(N9:N58)=0,"",SUM(N9:N58))</f>
        <v/>
      </c>
      <c r="O59" s="82" t="s">
        <v>2</v>
      </c>
      <c r="P59" s="83"/>
      <c r="Q59" s="81" t="s">
        <v>2</v>
      </c>
      <c r="R59" s="81"/>
      <c r="S59" s="36" t="str">
        <f ca="1">IF(SUM(S9:S58)=0,"",SUM(S9:S58))</f>
        <v/>
      </c>
      <c r="T59" s="9" t="str">
        <f t="shared" ca="1" si="12"/>
        <v/>
      </c>
      <c r="U59" s="36" t="str">
        <f ca="1">IF(SUM(U9:U58)=0,"",SUM(U9:U58))</f>
        <v/>
      </c>
    </row>
    <row r="60" spans="1:21" ht="12" customHeight="1" x14ac:dyDescent="0.4">
      <c r="A60" s="37" t="s">
        <v>36</v>
      </c>
      <c r="F60" s="11"/>
      <c r="G60" s="38"/>
      <c r="H60" s="38"/>
      <c r="I60" s="39"/>
      <c r="J60" s="40"/>
      <c r="K60" s="40"/>
      <c r="L60" s="12"/>
      <c r="M60" s="12"/>
      <c r="N60" s="13"/>
      <c r="O60" s="13"/>
      <c r="P60" s="14"/>
    </row>
    <row r="61" spans="1:21" ht="12" customHeight="1" x14ac:dyDescent="0.4">
      <c r="A61" s="56" t="s">
        <v>37</v>
      </c>
      <c r="F61" s="11"/>
      <c r="G61" s="38"/>
      <c r="H61" s="38"/>
      <c r="I61" s="39"/>
      <c r="J61" s="40"/>
      <c r="K61" s="40"/>
      <c r="L61" s="12"/>
      <c r="M61" s="12"/>
      <c r="N61" s="13"/>
      <c r="O61" s="13"/>
      <c r="P61" s="14"/>
    </row>
  </sheetData>
  <sheetProtection algorithmName="SHA-512" hashValue="MgWeofu3k+2mEQ8wU0sW3pAwD6HKBQSlLxwnSWj1p1Pv/3zS3SZ0iqBzha7pA57rstAcL6/97cZy8g+90TfiEw==" saltValue="zldgaZ0nSBhATP8MH4htbQ==" spinCount="100000" sheet="1" objects="1" scenarios="1"/>
  <mergeCells count="216">
    <mergeCell ref="Q59:R59"/>
    <mergeCell ref="J59:K59"/>
    <mergeCell ref="O59:P59"/>
    <mergeCell ref="T7:U7"/>
    <mergeCell ref="J8:K8"/>
    <mergeCell ref="O8:P8"/>
    <mergeCell ref="Q8:R8"/>
    <mergeCell ref="R7:S7"/>
    <mergeCell ref="D21:E21"/>
    <mergeCell ref="D22:E22"/>
    <mergeCell ref="D23:E23"/>
    <mergeCell ref="D24:E24"/>
    <mergeCell ref="D25:E25"/>
    <mergeCell ref="D26:E26"/>
    <mergeCell ref="D32:E32"/>
    <mergeCell ref="D33:E33"/>
    <mergeCell ref="D34:E34"/>
    <mergeCell ref="D35:E35"/>
    <mergeCell ref="D36:E36"/>
    <mergeCell ref="D27:E27"/>
    <mergeCell ref="D28:E28"/>
    <mergeCell ref="D29:E29"/>
    <mergeCell ref="D48:E48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30:E30"/>
    <mergeCell ref="D31:E31"/>
    <mergeCell ref="D50:E50"/>
    <mergeCell ref="D51:E51"/>
    <mergeCell ref="D42:E42"/>
    <mergeCell ref="D43:E43"/>
    <mergeCell ref="D44:E44"/>
    <mergeCell ref="D45:E45"/>
    <mergeCell ref="D37:E37"/>
    <mergeCell ref="D38:E38"/>
    <mergeCell ref="D39:E39"/>
    <mergeCell ref="D40:E40"/>
    <mergeCell ref="D41:E41"/>
    <mergeCell ref="D49:E49"/>
    <mergeCell ref="L56:M56"/>
    <mergeCell ref="L57:M57"/>
    <mergeCell ref="L58:M58"/>
    <mergeCell ref="L59:M59"/>
    <mergeCell ref="L50:M50"/>
    <mergeCell ref="L35:M35"/>
    <mergeCell ref="L36:M36"/>
    <mergeCell ref="L37:M37"/>
    <mergeCell ref="L38:M38"/>
    <mergeCell ref="L39:M39"/>
    <mergeCell ref="L40:M40"/>
    <mergeCell ref="L41:M41"/>
    <mergeCell ref="L42:M42"/>
    <mergeCell ref="L43:M43"/>
    <mergeCell ref="L44:M44"/>
    <mergeCell ref="L45:M45"/>
    <mergeCell ref="L46:M46"/>
    <mergeCell ref="L47:M47"/>
    <mergeCell ref="L48:M48"/>
    <mergeCell ref="L49:M49"/>
    <mergeCell ref="F26:G26"/>
    <mergeCell ref="F27:G27"/>
    <mergeCell ref="F28:G28"/>
    <mergeCell ref="F29:G29"/>
    <mergeCell ref="L51:M51"/>
    <mergeCell ref="L52:M52"/>
    <mergeCell ref="L53:M53"/>
    <mergeCell ref="L54:M54"/>
    <mergeCell ref="L55:M55"/>
    <mergeCell ref="F35:G35"/>
    <mergeCell ref="F36:G36"/>
    <mergeCell ref="F37:G37"/>
    <mergeCell ref="F38:G38"/>
    <mergeCell ref="F39:G39"/>
    <mergeCell ref="F40:G40"/>
    <mergeCell ref="F41:G41"/>
    <mergeCell ref="F42:G42"/>
    <mergeCell ref="F30:G30"/>
    <mergeCell ref="F31:G31"/>
    <mergeCell ref="F32:G32"/>
    <mergeCell ref="F33:G33"/>
    <mergeCell ref="F34:G34"/>
    <mergeCell ref="F54:G54"/>
    <mergeCell ref="F55:G55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56:G56"/>
    <mergeCell ref="F57:G57"/>
    <mergeCell ref="F43:G43"/>
    <mergeCell ref="F53:G53"/>
    <mergeCell ref="F58:G58"/>
    <mergeCell ref="A59:I59"/>
    <mergeCell ref="F44:G44"/>
    <mergeCell ref="F45:G45"/>
    <mergeCell ref="F46:G46"/>
    <mergeCell ref="F47:G47"/>
    <mergeCell ref="F48:G48"/>
    <mergeCell ref="F49:G49"/>
    <mergeCell ref="F50:G50"/>
    <mergeCell ref="F51:G51"/>
    <mergeCell ref="F52:G52"/>
    <mergeCell ref="D57:E57"/>
    <mergeCell ref="D58:E58"/>
    <mergeCell ref="D52:E52"/>
    <mergeCell ref="D53:E53"/>
    <mergeCell ref="D54:E54"/>
    <mergeCell ref="D55:E55"/>
    <mergeCell ref="D56:E56"/>
    <mergeCell ref="D47:E47"/>
    <mergeCell ref="D46:E46"/>
    <mergeCell ref="L8:M8"/>
    <mergeCell ref="L9:M9"/>
    <mergeCell ref="L10:M10"/>
    <mergeCell ref="L11:M11"/>
    <mergeCell ref="L12:M12"/>
    <mergeCell ref="L13:M13"/>
    <mergeCell ref="L14:M14"/>
    <mergeCell ref="L15:M15"/>
    <mergeCell ref="L16:M16"/>
    <mergeCell ref="L17:M17"/>
    <mergeCell ref="L18:M18"/>
    <mergeCell ref="L19:M19"/>
    <mergeCell ref="L20:M20"/>
    <mergeCell ref="L21:M21"/>
    <mergeCell ref="L22:M22"/>
    <mergeCell ref="L23:M23"/>
    <mergeCell ref="L24:M24"/>
    <mergeCell ref="L25:M25"/>
    <mergeCell ref="L26:M26"/>
    <mergeCell ref="L27:M27"/>
    <mergeCell ref="L28:M28"/>
    <mergeCell ref="L29:M29"/>
    <mergeCell ref="L30:M30"/>
    <mergeCell ref="L31:M31"/>
    <mergeCell ref="L32:M32"/>
    <mergeCell ref="L33:M33"/>
    <mergeCell ref="L34:M34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43:C43"/>
    <mergeCell ref="B44:C44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54:C54"/>
    <mergeCell ref="B55:C55"/>
    <mergeCell ref="B56:C56"/>
    <mergeCell ref="B57:C57"/>
    <mergeCell ref="B58:C58"/>
    <mergeCell ref="B8:C8"/>
    <mergeCell ref="A5:B5"/>
    <mergeCell ref="C5:H5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36:C36"/>
    <mergeCell ref="B37:C37"/>
    <mergeCell ref="B38:C38"/>
    <mergeCell ref="B39:C39"/>
    <mergeCell ref="B40:C40"/>
    <mergeCell ref="B41:C41"/>
    <mergeCell ref="B42:C42"/>
  </mergeCells>
  <phoneticPr fontId="2"/>
  <conditionalFormatting sqref="B9:B58">
    <cfRule type="containsBlanks" dxfId="10" priority="4">
      <formula>LEN(TRIM(B9))=0</formula>
    </cfRule>
  </conditionalFormatting>
  <conditionalFormatting sqref="C5 R7">
    <cfRule type="containsBlanks" dxfId="9" priority="48">
      <formula>LEN(TRIM(C5))=0</formula>
    </cfRule>
  </conditionalFormatting>
  <conditionalFormatting sqref="D9:D58">
    <cfRule type="containsBlanks" dxfId="8" priority="2">
      <formula>LEN(TRIM(D9))=0</formula>
    </cfRule>
  </conditionalFormatting>
  <conditionalFormatting sqref="F9:F58">
    <cfRule type="containsBlanks" dxfId="7" priority="3">
      <formula>LEN(TRIM(F9))=0</formula>
    </cfRule>
  </conditionalFormatting>
  <conditionalFormatting sqref="H9:I58">
    <cfRule type="containsBlanks" dxfId="6" priority="1">
      <formula>LEN(TRIM(H9))=0</formula>
    </cfRule>
  </conditionalFormatting>
  <conditionalFormatting sqref="R7">
    <cfRule type="cellIs" dxfId="5" priority="49" operator="equal">
      <formula>""""""</formula>
    </cfRule>
  </conditionalFormatting>
  <dataValidations count="1">
    <dataValidation type="list" allowBlank="1" showInputMessage="1" showErrorMessage="1" sqref="I9:I58" xr:uid="{00000000-0002-0000-0000-000000000000}">
      <formula1>"　,軽油,ガソリン,LPG,CNG,電気"</formula1>
    </dataValidation>
  </dataValidations>
  <printOptions horizontalCentered="1" verticalCentered="1"/>
  <pageMargins left="0" right="0" top="0.39370078740157483" bottom="0.39370078740157483" header="0.31496062992125984" footer="0.31496062992125984"/>
  <pageSetup paperSize="8" scale="60" firstPageNumber="18" fitToWidth="0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4" tint="0.59999389629810485"/>
  </sheetPr>
  <dimension ref="A1:T36"/>
  <sheetViews>
    <sheetView showGridLines="0" view="pageBreakPreview" zoomScale="75" zoomScaleNormal="70" zoomScaleSheetLayoutView="75" workbookViewId="0"/>
  </sheetViews>
  <sheetFormatPr defaultRowHeight="15.75" x14ac:dyDescent="0.4"/>
  <cols>
    <col min="1" max="1" width="5.625" style="18" customWidth="1"/>
    <col min="2" max="2" width="20.625" style="18" customWidth="1"/>
    <col min="3" max="3" width="9.625" style="18" customWidth="1"/>
    <col min="4" max="24" width="10.625" style="18" customWidth="1"/>
    <col min="25" max="26" width="15.625" style="18" customWidth="1"/>
    <col min="27" max="16384" width="9" style="18"/>
  </cols>
  <sheetData>
    <row r="1" spans="1:20" ht="24.95" customHeight="1" x14ac:dyDescent="0.4">
      <c r="A1" s="17" t="s">
        <v>27</v>
      </c>
      <c r="B1" s="54"/>
      <c r="C1" s="19"/>
    </row>
    <row r="2" spans="1:20" ht="24.95" customHeight="1" x14ac:dyDescent="0.4">
      <c r="A2" s="20" t="s">
        <v>23</v>
      </c>
      <c r="B2" s="24"/>
    </row>
    <row r="3" spans="1:20" ht="24.95" customHeight="1" x14ac:dyDescent="0.4">
      <c r="A3" s="26" t="s">
        <v>25</v>
      </c>
      <c r="B3" s="26"/>
      <c r="C3" s="23"/>
      <c r="D3" s="23"/>
      <c r="E3" s="43"/>
      <c r="F3" s="23"/>
      <c r="G3" s="23"/>
      <c r="H3" s="23"/>
      <c r="I3" s="23"/>
      <c r="J3" s="23"/>
    </row>
    <row r="4" spans="1:20" ht="20.100000000000001" customHeight="1" x14ac:dyDescent="0.4">
      <c r="C4" s="27"/>
      <c r="D4" s="27"/>
      <c r="E4" s="27"/>
      <c r="G4" s="28"/>
      <c r="H4" s="29"/>
      <c r="I4" s="30"/>
      <c r="S4" s="44"/>
      <c r="T4" s="44"/>
    </row>
    <row r="5" spans="1:20" ht="20.100000000000001" customHeight="1" x14ac:dyDescent="0.4">
      <c r="A5" s="45" t="s">
        <v>24</v>
      </c>
      <c r="B5" s="46"/>
      <c r="C5" s="45"/>
      <c r="D5" s="45"/>
      <c r="M5" s="58" t="s">
        <v>12</v>
      </c>
      <c r="N5" s="97" t="str">
        <f>IF('【STEP ３】B-1'!$R$7="","",'【STEP ３】B-1'!$R$7)</f>
        <v/>
      </c>
      <c r="O5" s="95"/>
      <c r="P5" s="95" t="str">
        <f>IF(N5="","",DATE(YEAR($N$5),MONTH($N$5)+11,DAY($N$5)))</f>
        <v/>
      </c>
      <c r="Q5" s="96"/>
    </row>
    <row r="6" spans="1:20" ht="31.5" customHeight="1" x14ac:dyDescent="0.4">
      <c r="A6" s="47" t="s">
        <v>21</v>
      </c>
      <c r="B6" s="31" t="s">
        <v>20</v>
      </c>
      <c r="C6" s="74" t="s">
        <v>15</v>
      </c>
      <c r="D6" s="75"/>
      <c r="E6" s="48" t="str">
        <f>$N$5</f>
        <v/>
      </c>
      <c r="F6" s="48" t="str">
        <f>IF($N$5="","",DATE(YEAR($N$5),MONTH($N$5)+1,DAY($N$5)))</f>
        <v/>
      </c>
      <c r="G6" s="48" t="str">
        <f>IF($N$5="","",DATE(YEAR($N$5),MONTH($N$5)+2,DAY($N$5)))</f>
        <v/>
      </c>
      <c r="H6" s="48" t="str">
        <f>IF($N$5="","",DATE(YEAR($N$5),MONTH($N$5)+3,DAY($N$5)))</f>
        <v/>
      </c>
      <c r="I6" s="48" t="str">
        <f>IF($N$5="","",DATE(YEAR($N$5),MONTH($N$5)+4,DAY($N$5)))</f>
        <v/>
      </c>
      <c r="J6" s="48" t="str">
        <f>IF($N$5="","",DATE(YEAR($N$5),MONTH($N$5)+5,DAY($N$5)))</f>
        <v/>
      </c>
      <c r="K6" s="48" t="str">
        <f>IF($N$5="","",DATE(YEAR($N$5),MONTH($N$5)+6,DAY($N$5)))</f>
        <v/>
      </c>
      <c r="L6" s="48" t="str">
        <f>IF($N$5="","",DATE(YEAR($N$5),MONTH($N$5)+7,DAY($N$5)))</f>
        <v/>
      </c>
      <c r="M6" s="48" t="str">
        <f>IF($N$5="","",DATE(YEAR($N$5),MONTH($N$5)+8,DAY($N$5)))</f>
        <v/>
      </c>
      <c r="N6" s="48" t="str">
        <f>IF($N$5="","",DATE(YEAR($N$5),MONTH($N$5)+9,DAY($N$5)))</f>
        <v/>
      </c>
      <c r="O6" s="48" t="str">
        <f>IF($N$5="","",DATE(YEAR($N$5),MONTH($N$5)+10,DAY($N$5)))</f>
        <v/>
      </c>
      <c r="P6" s="48" t="str">
        <f>IF($N$5="","",DATE(YEAR($N$5),MONTH($N$5)+11,DAY($N$5)))</f>
        <v/>
      </c>
      <c r="Q6" s="49" t="s">
        <v>1</v>
      </c>
    </row>
    <row r="7" spans="1:20" ht="20.100000000000001" customHeight="1" x14ac:dyDescent="0.4">
      <c r="A7" s="92">
        <v>1</v>
      </c>
      <c r="B7" s="92" t="str">
        <f>IF('【STEP ３】B-1'!$D9="","",'【STEP ３】B-1'!$D9)</f>
        <v/>
      </c>
      <c r="C7" s="50" t="s">
        <v>16</v>
      </c>
      <c r="D7" s="15" t="str">
        <f>IF('【STEP ３】B-1'!K9="電気",CONCATENATE("(kWh","/月)"),IF('【STEP ３】B-1'!K9&lt;&gt;"電気",CONCATENATE("(",'【STEP ３】B-1'!K9,"/月)")))</f>
        <v>( /月)</v>
      </c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16" t="str">
        <f>IF(D7="(kWh/月)","        －",IF(SUM(E7:P7)=0,"",SUM(E7:P7)))</f>
        <v/>
      </c>
      <c r="R7" s="51"/>
    </row>
    <row r="8" spans="1:20" ht="20.100000000000001" customHeight="1" x14ac:dyDescent="0.4">
      <c r="A8" s="93"/>
      <c r="B8" s="93"/>
      <c r="C8" s="50" t="s">
        <v>17</v>
      </c>
      <c r="D8" s="5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16" t="str">
        <f>IF(SUM(E8:P8)=0,"",SUM(E8:P8))</f>
        <v/>
      </c>
    </row>
    <row r="9" spans="1:20" ht="20.100000000000001" customHeight="1" x14ac:dyDescent="0.4">
      <c r="A9" s="93"/>
      <c r="B9" s="93"/>
      <c r="C9" s="50" t="s">
        <v>18</v>
      </c>
      <c r="D9" s="5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16" t="str">
        <f t="shared" ref="Q9:Q36" si="0">IF(SUM(E9:P9)=0,"",SUM(E9:P9))</f>
        <v/>
      </c>
    </row>
    <row r="10" spans="1:20" ht="20.100000000000001" customHeight="1" x14ac:dyDescent="0.4">
      <c r="A10" s="92">
        <v>2</v>
      </c>
      <c r="B10" s="92" t="str">
        <f>IF('【STEP ３】B-1'!$D10="","",'【STEP ３】B-1'!$D10)</f>
        <v/>
      </c>
      <c r="C10" s="50" t="s">
        <v>16</v>
      </c>
      <c r="D10" s="15" t="str">
        <f>IF('【STEP ３】B-1'!K10="電気",CONCATENATE("(kWh","/月)"),IF('【STEP ３】B-1'!K10&lt;&gt;"電気",CONCATENATE("(",'【STEP ３】B-1'!K10,"/月)")))</f>
        <v>( /月)</v>
      </c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16" t="str">
        <f>IF(D10="(kWh/月)","        －",IF(SUM(E10:P10)=0,"",SUM(E10:P10)))</f>
        <v/>
      </c>
      <c r="R10" s="51"/>
    </row>
    <row r="11" spans="1:20" ht="20.100000000000001" customHeight="1" x14ac:dyDescent="0.4">
      <c r="A11" s="93"/>
      <c r="B11" s="93"/>
      <c r="C11" s="50" t="s">
        <v>17</v>
      </c>
      <c r="D11" s="5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16" t="str">
        <f t="shared" si="0"/>
        <v/>
      </c>
    </row>
    <row r="12" spans="1:20" ht="20.100000000000001" customHeight="1" x14ac:dyDescent="0.4">
      <c r="A12" s="93"/>
      <c r="B12" s="93"/>
      <c r="C12" s="50" t="s">
        <v>19</v>
      </c>
      <c r="D12" s="5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16" t="str">
        <f t="shared" si="0"/>
        <v/>
      </c>
    </row>
    <row r="13" spans="1:20" ht="20.100000000000001" customHeight="1" x14ac:dyDescent="0.4">
      <c r="A13" s="92">
        <v>3</v>
      </c>
      <c r="B13" s="92" t="str">
        <f>IF('【STEP ３】B-1'!$D11="","",'【STEP ３】B-1'!$D11)</f>
        <v/>
      </c>
      <c r="C13" s="50" t="s">
        <v>16</v>
      </c>
      <c r="D13" s="15" t="str">
        <f>IF('【STEP ３】B-1'!K11="電気",CONCATENATE("(kWh","/月)"),IF('【STEP ３】B-1'!K11&lt;&gt;"電気",CONCATENATE("(",'【STEP ３】B-1'!K11,"/月)")))</f>
        <v>( /月)</v>
      </c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16" t="str">
        <f>IF(D13="(kWh/月)","        －",IF(SUM(E13:P13)=0,"",SUM(E13:P13)))</f>
        <v/>
      </c>
      <c r="R13" s="51"/>
    </row>
    <row r="14" spans="1:20" ht="20.100000000000001" customHeight="1" x14ac:dyDescent="0.4">
      <c r="A14" s="93"/>
      <c r="B14" s="93"/>
      <c r="C14" s="50" t="s">
        <v>17</v>
      </c>
      <c r="D14" s="5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16" t="str">
        <f t="shared" si="0"/>
        <v/>
      </c>
    </row>
    <row r="15" spans="1:20" ht="20.100000000000001" customHeight="1" x14ac:dyDescent="0.4">
      <c r="A15" s="93"/>
      <c r="B15" s="93"/>
      <c r="C15" s="50" t="s">
        <v>19</v>
      </c>
      <c r="D15" s="5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16" t="str">
        <f t="shared" si="0"/>
        <v/>
      </c>
    </row>
    <row r="16" spans="1:20" ht="20.100000000000001" customHeight="1" x14ac:dyDescent="0.4">
      <c r="A16" s="92">
        <v>4</v>
      </c>
      <c r="B16" s="92" t="str">
        <f>IF('【STEP ３】B-1'!$D12="","",'【STEP ３】B-1'!$D12)</f>
        <v/>
      </c>
      <c r="C16" s="50" t="s">
        <v>16</v>
      </c>
      <c r="D16" s="15" t="str">
        <f>IF('【STEP ３】B-1'!K12="電気",CONCATENATE("(kWh","/月)"),IF('【STEP ３】B-1'!K12&lt;&gt;"電気",CONCATENATE("(",'【STEP ３】B-1'!K12,"/月)")))</f>
        <v>( /月)</v>
      </c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16" t="str">
        <f>IF(D16="(kWh/月)","        －",IF(SUM(E16:P16)=0,"",SUM(E16:P16)))</f>
        <v/>
      </c>
      <c r="R16" s="51"/>
    </row>
    <row r="17" spans="1:18" ht="20.100000000000001" customHeight="1" x14ac:dyDescent="0.4">
      <c r="A17" s="93"/>
      <c r="B17" s="93"/>
      <c r="C17" s="50" t="s">
        <v>17</v>
      </c>
      <c r="D17" s="5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16" t="str">
        <f t="shared" si="0"/>
        <v/>
      </c>
    </row>
    <row r="18" spans="1:18" ht="20.100000000000001" customHeight="1" x14ac:dyDescent="0.4">
      <c r="A18" s="93"/>
      <c r="B18" s="93"/>
      <c r="C18" s="50" t="s">
        <v>19</v>
      </c>
      <c r="D18" s="5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16" t="str">
        <f t="shared" si="0"/>
        <v/>
      </c>
    </row>
    <row r="19" spans="1:18" ht="20.100000000000001" customHeight="1" x14ac:dyDescent="0.4">
      <c r="A19" s="92">
        <v>5</v>
      </c>
      <c r="B19" s="92" t="str">
        <f>IF('【STEP ３】B-1'!$D13="","",'【STEP ３】B-1'!$D13)</f>
        <v/>
      </c>
      <c r="C19" s="50" t="s">
        <v>16</v>
      </c>
      <c r="D19" s="15" t="str">
        <f>IF('【STEP ３】B-1'!K13="電気",CONCATENATE("(kWh","/月)"),IF('【STEP ３】B-1'!K13&lt;&gt;"電気",CONCATENATE("(",'【STEP ３】B-1'!K13,"/月)")))</f>
        <v>( /月)</v>
      </c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16" t="str">
        <f>IF(D19="(kWh/月)","        －",IF(SUM(E19:P19)=0,"",SUM(E19:P19)))</f>
        <v/>
      </c>
      <c r="R19" s="51"/>
    </row>
    <row r="20" spans="1:18" ht="20.100000000000001" customHeight="1" x14ac:dyDescent="0.4">
      <c r="A20" s="93"/>
      <c r="B20" s="93"/>
      <c r="C20" s="50" t="s">
        <v>17</v>
      </c>
      <c r="D20" s="5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16" t="str">
        <f t="shared" si="0"/>
        <v/>
      </c>
    </row>
    <row r="21" spans="1:18" ht="20.100000000000001" customHeight="1" x14ac:dyDescent="0.4">
      <c r="A21" s="93"/>
      <c r="B21" s="93"/>
      <c r="C21" s="50" t="s">
        <v>19</v>
      </c>
      <c r="D21" s="5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16" t="str">
        <f t="shared" si="0"/>
        <v/>
      </c>
    </row>
    <row r="22" spans="1:18" ht="20.100000000000001" customHeight="1" x14ac:dyDescent="0.4">
      <c r="A22" s="92">
        <v>6</v>
      </c>
      <c r="B22" s="92" t="str">
        <f>IF('【STEP ３】B-1'!$D14="","",'【STEP ３】B-1'!$D14)</f>
        <v/>
      </c>
      <c r="C22" s="50" t="s">
        <v>16</v>
      </c>
      <c r="D22" s="15" t="str">
        <f>IF('【STEP ３】B-1'!K14="電気",CONCATENATE("(kWh","/月)"),IF('【STEP ３】B-1'!K14&lt;&gt;"電気",CONCATENATE("(",'【STEP ３】B-1'!K14,"/月)")))</f>
        <v>( /月)</v>
      </c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16" t="str">
        <f>IF(D22="(kWh/月)","        －",IF(SUM(E22:P22)=0,"",SUM(E22:P22)))</f>
        <v/>
      </c>
      <c r="R22" s="51"/>
    </row>
    <row r="23" spans="1:18" ht="20.100000000000001" customHeight="1" x14ac:dyDescent="0.4">
      <c r="A23" s="93"/>
      <c r="B23" s="93"/>
      <c r="C23" s="50" t="s">
        <v>17</v>
      </c>
      <c r="D23" s="5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16" t="str">
        <f t="shared" si="0"/>
        <v/>
      </c>
    </row>
    <row r="24" spans="1:18" ht="20.100000000000001" customHeight="1" x14ac:dyDescent="0.4">
      <c r="A24" s="93"/>
      <c r="B24" s="93"/>
      <c r="C24" s="50" t="s">
        <v>19</v>
      </c>
      <c r="D24" s="5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16" t="str">
        <f t="shared" si="0"/>
        <v/>
      </c>
    </row>
    <row r="25" spans="1:18" ht="20.100000000000001" customHeight="1" x14ac:dyDescent="0.4">
      <c r="A25" s="92">
        <v>7</v>
      </c>
      <c r="B25" s="92" t="str">
        <f>IF('【STEP ３】B-1'!$D15="","",'【STEP ３】B-1'!$D15)</f>
        <v/>
      </c>
      <c r="C25" s="50" t="s">
        <v>16</v>
      </c>
      <c r="D25" s="15" t="str">
        <f>IF('【STEP ３】B-1'!K15="電気",CONCATENATE("(kWh","/月)"),IF('【STEP ３】B-1'!K15&lt;&gt;"電気",CONCATENATE("(",'【STEP ３】B-1'!K15,"/月)")))</f>
        <v>( /月)</v>
      </c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16" t="str">
        <f>IF(D25="(kWh/月)","        －",IF(SUM(E25:P25)=0,"",SUM(E25:P25)))</f>
        <v/>
      </c>
      <c r="R25" s="51"/>
    </row>
    <row r="26" spans="1:18" ht="20.100000000000001" customHeight="1" x14ac:dyDescent="0.4">
      <c r="A26" s="93"/>
      <c r="B26" s="93"/>
      <c r="C26" s="50" t="s">
        <v>17</v>
      </c>
      <c r="D26" s="5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16" t="str">
        <f t="shared" si="0"/>
        <v/>
      </c>
    </row>
    <row r="27" spans="1:18" ht="20.100000000000001" customHeight="1" x14ac:dyDescent="0.4">
      <c r="A27" s="93"/>
      <c r="B27" s="93"/>
      <c r="C27" s="50" t="s">
        <v>19</v>
      </c>
      <c r="D27" s="5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16" t="str">
        <f t="shared" si="0"/>
        <v/>
      </c>
    </row>
    <row r="28" spans="1:18" ht="20.100000000000001" customHeight="1" x14ac:dyDescent="0.4">
      <c r="A28" s="92">
        <v>8</v>
      </c>
      <c r="B28" s="92" t="str">
        <f>IF('【STEP ３】B-1'!$D16="","",'【STEP ３】B-1'!$D16)</f>
        <v/>
      </c>
      <c r="C28" s="50" t="s">
        <v>16</v>
      </c>
      <c r="D28" s="15" t="str">
        <f>IF('【STEP ３】B-1'!K16="電気",CONCATENATE("(kWh","/月)"),IF('【STEP ３】B-1'!K16&lt;&gt;"電気",CONCATENATE("(",'【STEP ３】B-1'!K16,"/月)")))</f>
        <v>( /月)</v>
      </c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16" t="str">
        <f>IF(D28="(kWh/月)","        －",IF(SUM(E28:P28)=0,"",SUM(E28:P28)))</f>
        <v/>
      </c>
      <c r="R28" s="51"/>
    </row>
    <row r="29" spans="1:18" ht="20.100000000000001" customHeight="1" x14ac:dyDescent="0.4">
      <c r="A29" s="93"/>
      <c r="B29" s="93"/>
      <c r="C29" s="50" t="s">
        <v>17</v>
      </c>
      <c r="D29" s="53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16" t="str">
        <f t="shared" si="0"/>
        <v/>
      </c>
    </row>
    <row r="30" spans="1:18" ht="20.100000000000001" customHeight="1" x14ac:dyDescent="0.4">
      <c r="A30" s="93"/>
      <c r="B30" s="93"/>
      <c r="C30" s="50" t="s">
        <v>19</v>
      </c>
      <c r="D30" s="53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16" t="str">
        <f t="shared" si="0"/>
        <v/>
      </c>
    </row>
    <row r="31" spans="1:18" ht="20.100000000000001" customHeight="1" x14ac:dyDescent="0.4">
      <c r="A31" s="92">
        <v>9</v>
      </c>
      <c r="B31" s="92" t="str">
        <f>IF('【STEP ３】B-1'!$D17="","",'【STEP ３】B-1'!$D17)</f>
        <v/>
      </c>
      <c r="C31" s="50" t="s">
        <v>16</v>
      </c>
      <c r="D31" s="15" t="str">
        <f>IF('【STEP ３】B-1'!K17="電気",CONCATENATE("(kWh","/月)"),IF('【STEP ３】B-1'!K17&lt;&gt;"電気",CONCATENATE("(",'【STEP ３】B-1'!K17,"/月)")))</f>
        <v>( /月)</v>
      </c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16" t="str">
        <f>IF(D31="(kWh/月)","        －",IF(SUM(E31:P31)=0,"",SUM(E31:P31)))</f>
        <v/>
      </c>
      <c r="R31" s="51"/>
    </row>
    <row r="32" spans="1:18" ht="20.100000000000001" customHeight="1" x14ac:dyDescent="0.4">
      <c r="A32" s="93"/>
      <c r="B32" s="93"/>
      <c r="C32" s="50" t="s">
        <v>17</v>
      </c>
      <c r="D32" s="53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16" t="str">
        <f t="shared" si="0"/>
        <v/>
      </c>
    </row>
    <row r="33" spans="1:18" ht="20.100000000000001" customHeight="1" x14ac:dyDescent="0.4">
      <c r="A33" s="93"/>
      <c r="B33" s="93"/>
      <c r="C33" s="50" t="s">
        <v>19</v>
      </c>
      <c r="D33" s="53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16" t="str">
        <f t="shared" si="0"/>
        <v/>
      </c>
    </row>
    <row r="34" spans="1:18" ht="20.100000000000001" customHeight="1" x14ac:dyDescent="0.4">
      <c r="A34" s="92">
        <v>10</v>
      </c>
      <c r="B34" s="92" t="str">
        <f>IF('【STEP ３】B-1'!$D18="","",'【STEP ３】B-1'!$D18)</f>
        <v/>
      </c>
      <c r="C34" s="50" t="s">
        <v>16</v>
      </c>
      <c r="D34" s="15" t="str">
        <f>IF('【STEP ３】B-1'!K18="電気",CONCATENATE("(kWh","/月)"),IF('【STEP ３】B-1'!K18&lt;&gt;"電気",CONCATENATE("(",'【STEP ３】B-1'!K18,"/月)")))</f>
        <v>( /月)</v>
      </c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16" t="str">
        <f>IF(D34="(kWh/月)","        －",IF(SUM(E34:P34)=0,"",SUM(E34:P34)))</f>
        <v/>
      </c>
      <c r="R34" s="51"/>
    </row>
    <row r="35" spans="1:18" ht="20.100000000000001" customHeight="1" x14ac:dyDescent="0.4">
      <c r="A35" s="93"/>
      <c r="B35" s="93"/>
      <c r="C35" s="50" t="s">
        <v>17</v>
      </c>
      <c r="D35" s="53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16" t="str">
        <f t="shared" si="0"/>
        <v/>
      </c>
    </row>
    <row r="36" spans="1:18" ht="20.100000000000001" customHeight="1" x14ac:dyDescent="0.4">
      <c r="A36" s="94"/>
      <c r="B36" s="94"/>
      <c r="C36" s="50" t="s">
        <v>19</v>
      </c>
      <c r="D36" s="53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16" t="str">
        <f t="shared" si="0"/>
        <v/>
      </c>
    </row>
  </sheetData>
  <sheetProtection algorithmName="SHA-512" hashValue="K5H29w768WXXOOPdWq04aGS7J2+DR8sU2PN5SFrWiEiOCzq8fhnkNip3W1nAzMadkHDXg0RKzgQiHUq/h4OEiQ==" saltValue="j1iCAAwkRF8Rs+xe40xbgg==" spinCount="100000" sheet="1" objects="1" scenarios="1"/>
  <mergeCells count="23">
    <mergeCell ref="A28:A30"/>
    <mergeCell ref="A31:A33"/>
    <mergeCell ref="A34:A36"/>
    <mergeCell ref="A13:A15"/>
    <mergeCell ref="A16:A18"/>
    <mergeCell ref="A19:A21"/>
    <mergeCell ref="A22:A24"/>
    <mergeCell ref="A25:A27"/>
    <mergeCell ref="P5:Q5"/>
    <mergeCell ref="N5:O5"/>
    <mergeCell ref="C6:D6"/>
    <mergeCell ref="A7:A9"/>
    <mergeCell ref="A10:A12"/>
    <mergeCell ref="B7:B9"/>
    <mergeCell ref="B10:B12"/>
    <mergeCell ref="B28:B30"/>
    <mergeCell ref="B31:B33"/>
    <mergeCell ref="B34:B36"/>
    <mergeCell ref="B13:B15"/>
    <mergeCell ref="B16:B18"/>
    <mergeCell ref="B19:B21"/>
    <mergeCell ref="B22:B24"/>
    <mergeCell ref="B25:B27"/>
  </mergeCells>
  <phoneticPr fontId="2"/>
  <conditionalFormatting sqref="E7:P36">
    <cfRule type="containsBlanks" dxfId="4" priority="1">
      <formula>LEN(TRIM(E7))=0</formula>
    </cfRule>
  </conditionalFormatting>
  <printOptions horizontalCentered="1" verticalCentered="1"/>
  <pageMargins left="0" right="0" top="0.39370078740157483" bottom="0.39370078740157483" header="0.31496062992125984" footer="0.31496062992125984"/>
  <pageSetup paperSize="8" scale="85" firstPageNumber="18" fitToWidth="0" orientation="landscape" useFirstPageNumber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4" tint="0.59999389629810485"/>
  </sheetPr>
  <dimension ref="A1:T36"/>
  <sheetViews>
    <sheetView showGridLines="0" view="pageBreakPreview" zoomScale="75" zoomScaleNormal="70" zoomScaleSheetLayoutView="75" workbookViewId="0"/>
  </sheetViews>
  <sheetFormatPr defaultRowHeight="15.75" x14ac:dyDescent="0.4"/>
  <cols>
    <col min="1" max="1" width="5.625" style="18" customWidth="1"/>
    <col min="2" max="2" width="20.625" style="18" customWidth="1"/>
    <col min="3" max="3" width="9.625" style="18" customWidth="1"/>
    <col min="4" max="24" width="10.625" style="18" customWidth="1"/>
    <col min="25" max="26" width="15.625" style="18" customWidth="1"/>
    <col min="27" max="16384" width="9" style="18"/>
  </cols>
  <sheetData>
    <row r="1" spans="1:20" s="42" customFormat="1" ht="24.95" customHeight="1" x14ac:dyDescent="0.4">
      <c r="A1" s="17" t="s">
        <v>27</v>
      </c>
      <c r="B1" s="17"/>
      <c r="C1" s="41"/>
    </row>
    <row r="2" spans="1:20" ht="24.95" customHeight="1" x14ac:dyDescent="0.4">
      <c r="A2" s="20" t="s">
        <v>23</v>
      </c>
      <c r="B2" s="24"/>
    </row>
    <row r="3" spans="1:20" ht="24.95" customHeight="1" x14ac:dyDescent="0.4">
      <c r="A3" s="26" t="s">
        <v>28</v>
      </c>
      <c r="B3" s="26"/>
      <c r="C3" s="23"/>
      <c r="D3" s="23"/>
      <c r="E3" s="43"/>
      <c r="F3" s="23"/>
      <c r="G3" s="23"/>
      <c r="H3" s="23"/>
      <c r="I3" s="23"/>
      <c r="J3" s="23"/>
    </row>
    <row r="4" spans="1:20" ht="20.100000000000001" customHeight="1" x14ac:dyDescent="0.4">
      <c r="C4" s="27"/>
      <c r="D4" s="27"/>
      <c r="E4" s="27"/>
      <c r="G4" s="28"/>
      <c r="H4" s="29"/>
      <c r="I4" s="30"/>
      <c r="S4" s="44"/>
      <c r="T4" s="44"/>
    </row>
    <row r="5" spans="1:20" ht="20.100000000000001" customHeight="1" x14ac:dyDescent="0.4">
      <c r="A5" s="45" t="s">
        <v>24</v>
      </c>
      <c r="B5" s="46"/>
      <c r="C5" s="45"/>
      <c r="D5" s="45"/>
      <c r="M5" s="58" t="s">
        <v>12</v>
      </c>
      <c r="N5" s="97" t="str">
        <f>IF('【STEP ３】B-1'!$R$7="","",'【STEP ３】B-1'!$R$7)</f>
        <v/>
      </c>
      <c r="O5" s="95"/>
      <c r="P5" s="95" t="str">
        <f>IF(N5="","",DATE(YEAR($N$5),MONTH($N$5)+11,DAY($N$5)))</f>
        <v/>
      </c>
      <c r="Q5" s="96"/>
    </row>
    <row r="6" spans="1:20" ht="31.5" customHeight="1" x14ac:dyDescent="0.4">
      <c r="A6" s="47" t="s">
        <v>21</v>
      </c>
      <c r="B6" s="31" t="s">
        <v>11</v>
      </c>
      <c r="C6" s="74" t="s">
        <v>15</v>
      </c>
      <c r="D6" s="75"/>
      <c r="E6" s="48" t="str">
        <f>$N$5</f>
        <v/>
      </c>
      <c r="F6" s="48" t="str">
        <f>IF($N$5="","",DATE(YEAR($N$5),MONTH($N$5)+1,DAY($N$5)))</f>
        <v/>
      </c>
      <c r="G6" s="48" t="str">
        <f>IF($N$5="","",DATE(YEAR($N$5),MONTH($N$5)+2,DAY($N$5)))</f>
        <v/>
      </c>
      <c r="H6" s="48" t="str">
        <f>IF($N$5="","",DATE(YEAR($N$5),MONTH($N$5)+3,DAY($N$5)))</f>
        <v/>
      </c>
      <c r="I6" s="48" t="str">
        <f>IF($N$5="","",DATE(YEAR($N$5),MONTH($N$5)+4,DAY($N$5)))</f>
        <v/>
      </c>
      <c r="J6" s="48" t="str">
        <f>IF($N$5="","",DATE(YEAR($N$5),MONTH($N$5)+5,DAY($N$5)))</f>
        <v/>
      </c>
      <c r="K6" s="48" t="str">
        <f>IF($N$5="","",DATE(YEAR($N$5),MONTH($N$5)+6,DAY($N$5)))</f>
        <v/>
      </c>
      <c r="L6" s="48" t="str">
        <f>IF($N$5="","",DATE(YEAR($N$5),MONTH($N$5)+7,DAY($N$5)))</f>
        <v/>
      </c>
      <c r="M6" s="48" t="str">
        <f>IF($N$5="","",DATE(YEAR($N$5),MONTH($N$5)+8,DAY($N$5)))</f>
        <v/>
      </c>
      <c r="N6" s="48" t="str">
        <f>IF($N$5="","",DATE(YEAR($N$5),MONTH($N$5)+9,DAY($N$5)))</f>
        <v/>
      </c>
      <c r="O6" s="48" t="str">
        <f>IF($N$5="","",DATE(YEAR($N$5),MONTH($N$5)+10,DAY($N$5)))</f>
        <v/>
      </c>
      <c r="P6" s="48" t="str">
        <f>IF($N$5="","",DATE(YEAR($N$5),MONTH($N$5)+11,DAY($N$5)))</f>
        <v/>
      </c>
      <c r="Q6" s="49" t="s">
        <v>1</v>
      </c>
    </row>
    <row r="7" spans="1:20" ht="20.100000000000001" customHeight="1" x14ac:dyDescent="0.4">
      <c r="A7" s="92">
        <v>11</v>
      </c>
      <c r="B7" s="92" t="str">
        <f>IF('【STEP ３】B-1'!$D19="","",'【STEP ３】B-1'!$D19)</f>
        <v/>
      </c>
      <c r="C7" s="50" t="s">
        <v>16</v>
      </c>
      <c r="D7" s="15" t="str">
        <f>IF('【STEP ３】B-1'!K19="電気",CONCATENATE("(kWh","/月)"),IF('【STEP ３】B-1'!K19&lt;&gt;"電気",CONCATENATE("(",'【STEP ３】B-1'!K19,"/月)")))</f>
        <v>( /月)</v>
      </c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16" t="str">
        <f>IF(D7="(kWh/月)","        －",IF(SUM(E7:P7)=0,"",SUM(E7:P7)))</f>
        <v/>
      </c>
      <c r="R7" s="51"/>
    </row>
    <row r="8" spans="1:20" ht="20.100000000000001" customHeight="1" x14ac:dyDescent="0.4">
      <c r="A8" s="93"/>
      <c r="B8" s="93"/>
      <c r="C8" s="50" t="s">
        <v>17</v>
      </c>
      <c r="D8" s="5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16" t="str">
        <f>IF(SUM(E8:P8)=0,"",SUM(E8:P8))</f>
        <v/>
      </c>
    </row>
    <row r="9" spans="1:20" ht="20.100000000000001" customHeight="1" x14ac:dyDescent="0.4">
      <c r="A9" s="93"/>
      <c r="B9" s="93"/>
      <c r="C9" s="50" t="s">
        <v>18</v>
      </c>
      <c r="D9" s="5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16" t="str">
        <f t="shared" ref="Q9:Q36" si="0">IF(SUM(E9:P9)=0,"",SUM(E9:P9))</f>
        <v/>
      </c>
    </row>
    <row r="10" spans="1:20" ht="20.100000000000001" customHeight="1" x14ac:dyDescent="0.4">
      <c r="A10" s="92">
        <v>12</v>
      </c>
      <c r="B10" s="92" t="str">
        <f>IF('【STEP ３】B-1'!$D20="","",'【STEP ３】B-1'!$D20)</f>
        <v/>
      </c>
      <c r="C10" s="50" t="s">
        <v>16</v>
      </c>
      <c r="D10" s="15" t="str">
        <f>IF('【STEP ３】B-1'!K20="電気",CONCATENATE("(kWh","/月)"),IF('【STEP ３】B-1'!K20&lt;&gt;"電気",CONCATENATE("(",'【STEP ３】B-1'!K20,"/月)")))</f>
        <v>( /月)</v>
      </c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16" t="str">
        <f>IF(D10="(kWh/月)","        －",IF(SUM(E10:P10)=0,"",SUM(E10:P10)))</f>
        <v/>
      </c>
      <c r="R10" s="51"/>
    </row>
    <row r="11" spans="1:20" ht="20.100000000000001" customHeight="1" x14ac:dyDescent="0.4">
      <c r="A11" s="93"/>
      <c r="B11" s="93"/>
      <c r="C11" s="50" t="s">
        <v>17</v>
      </c>
      <c r="D11" s="5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16" t="str">
        <f t="shared" si="0"/>
        <v/>
      </c>
    </row>
    <row r="12" spans="1:20" ht="20.100000000000001" customHeight="1" x14ac:dyDescent="0.4">
      <c r="A12" s="93"/>
      <c r="B12" s="93"/>
      <c r="C12" s="50" t="s">
        <v>19</v>
      </c>
      <c r="D12" s="5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16" t="str">
        <f t="shared" si="0"/>
        <v/>
      </c>
    </row>
    <row r="13" spans="1:20" ht="20.100000000000001" customHeight="1" x14ac:dyDescent="0.4">
      <c r="A13" s="92">
        <v>13</v>
      </c>
      <c r="B13" s="92" t="str">
        <f>IF('【STEP ３】B-1'!$D21="","",'【STEP ３】B-1'!$D21)</f>
        <v/>
      </c>
      <c r="C13" s="50" t="s">
        <v>16</v>
      </c>
      <c r="D13" s="15" t="str">
        <f>IF('【STEP ３】B-1'!K21="電気",CONCATENATE("(kWh","/月)"),IF('【STEP ３】B-1'!K21&lt;&gt;"電気",CONCATENATE("(",'【STEP ３】B-1'!K21,"/月)")))</f>
        <v>( /月)</v>
      </c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16" t="str">
        <f>IF(D13="(kWh/月)","        －",IF(SUM(E13:P13)=0,"",SUM(E13:P13)))</f>
        <v/>
      </c>
      <c r="R13" s="51"/>
    </row>
    <row r="14" spans="1:20" ht="20.100000000000001" customHeight="1" x14ac:dyDescent="0.4">
      <c r="A14" s="93"/>
      <c r="B14" s="93"/>
      <c r="C14" s="50" t="s">
        <v>17</v>
      </c>
      <c r="D14" s="5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16" t="str">
        <f t="shared" si="0"/>
        <v/>
      </c>
    </row>
    <row r="15" spans="1:20" ht="20.100000000000001" customHeight="1" x14ac:dyDescent="0.4">
      <c r="A15" s="93"/>
      <c r="B15" s="93"/>
      <c r="C15" s="50" t="s">
        <v>19</v>
      </c>
      <c r="D15" s="5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16" t="str">
        <f t="shared" si="0"/>
        <v/>
      </c>
    </row>
    <row r="16" spans="1:20" ht="20.100000000000001" customHeight="1" x14ac:dyDescent="0.4">
      <c r="A16" s="92">
        <v>14</v>
      </c>
      <c r="B16" s="92" t="str">
        <f>IF('【STEP ３】B-1'!$D22="","",'【STEP ３】B-1'!$D22)</f>
        <v/>
      </c>
      <c r="C16" s="50" t="s">
        <v>16</v>
      </c>
      <c r="D16" s="15" t="str">
        <f>IF('【STEP ３】B-1'!K22="電気",CONCATENATE("(kWh","/月)"),IF('【STEP ３】B-1'!K22&lt;&gt;"電気",CONCATENATE("(",'【STEP ３】B-1'!K22,"/月)")))</f>
        <v>( /月)</v>
      </c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16" t="str">
        <f>IF(D16="(kWh/月)","        －",IF(SUM(E16:P16)=0,"",SUM(E16:P16)))</f>
        <v/>
      </c>
      <c r="R16" s="51"/>
    </row>
    <row r="17" spans="1:18" ht="20.100000000000001" customHeight="1" x14ac:dyDescent="0.4">
      <c r="A17" s="93"/>
      <c r="B17" s="93"/>
      <c r="C17" s="50" t="s">
        <v>17</v>
      </c>
      <c r="D17" s="5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16" t="str">
        <f t="shared" si="0"/>
        <v/>
      </c>
    </row>
    <row r="18" spans="1:18" ht="20.100000000000001" customHeight="1" x14ac:dyDescent="0.4">
      <c r="A18" s="93"/>
      <c r="B18" s="93"/>
      <c r="C18" s="50" t="s">
        <v>19</v>
      </c>
      <c r="D18" s="5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16" t="str">
        <f t="shared" si="0"/>
        <v/>
      </c>
    </row>
    <row r="19" spans="1:18" ht="20.100000000000001" customHeight="1" x14ac:dyDescent="0.4">
      <c r="A19" s="92">
        <v>15</v>
      </c>
      <c r="B19" s="92" t="str">
        <f>IF('【STEP ３】B-1'!$D23="","",'【STEP ３】B-1'!$D23)</f>
        <v/>
      </c>
      <c r="C19" s="50" t="s">
        <v>16</v>
      </c>
      <c r="D19" s="15" t="str">
        <f>IF('【STEP ３】B-1'!K23="電気",CONCATENATE("(kWh","/月)"),IF('【STEP ３】B-1'!K23&lt;&gt;"電気",CONCATENATE("(",'【STEP ３】B-1'!K23,"/月)")))</f>
        <v>( /月)</v>
      </c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16" t="str">
        <f>IF(D19="(kWh/月)","        －",IF(SUM(E19:P19)=0,"",SUM(E19:P19)))</f>
        <v/>
      </c>
      <c r="R19" s="51"/>
    </row>
    <row r="20" spans="1:18" ht="20.100000000000001" customHeight="1" x14ac:dyDescent="0.4">
      <c r="A20" s="93"/>
      <c r="B20" s="93"/>
      <c r="C20" s="50" t="s">
        <v>17</v>
      </c>
      <c r="D20" s="5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16" t="str">
        <f t="shared" si="0"/>
        <v/>
      </c>
    </row>
    <row r="21" spans="1:18" ht="20.100000000000001" customHeight="1" x14ac:dyDescent="0.4">
      <c r="A21" s="93"/>
      <c r="B21" s="93"/>
      <c r="C21" s="50" t="s">
        <v>19</v>
      </c>
      <c r="D21" s="5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16" t="str">
        <f t="shared" si="0"/>
        <v/>
      </c>
    </row>
    <row r="22" spans="1:18" ht="20.100000000000001" customHeight="1" x14ac:dyDescent="0.4">
      <c r="A22" s="92">
        <v>16</v>
      </c>
      <c r="B22" s="92" t="str">
        <f>IF('【STEP ３】B-1'!$D24="","",'【STEP ３】B-1'!$D24)</f>
        <v/>
      </c>
      <c r="C22" s="50" t="s">
        <v>16</v>
      </c>
      <c r="D22" s="15" t="str">
        <f>IF('【STEP ３】B-1'!K24="電気",CONCATENATE("(kWh","/月)"),IF('【STEP ３】B-1'!K24&lt;&gt;"電気",CONCATENATE("(",'【STEP ３】B-1'!K24,"/月)")))</f>
        <v>( /月)</v>
      </c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16" t="str">
        <f>IF(D22="(kWh/月)","        －",IF(SUM(E22:P22)=0,"",SUM(E22:P22)))</f>
        <v/>
      </c>
      <c r="R22" s="51"/>
    </row>
    <row r="23" spans="1:18" ht="20.100000000000001" customHeight="1" x14ac:dyDescent="0.4">
      <c r="A23" s="93"/>
      <c r="B23" s="93"/>
      <c r="C23" s="50" t="s">
        <v>17</v>
      </c>
      <c r="D23" s="5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16" t="str">
        <f t="shared" si="0"/>
        <v/>
      </c>
    </row>
    <row r="24" spans="1:18" ht="20.100000000000001" customHeight="1" x14ac:dyDescent="0.4">
      <c r="A24" s="93"/>
      <c r="B24" s="93"/>
      <c r="C24" s="50" t="s">
        <v>19</v>
      </c>
      <c r="D24" s="5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16" t="str">
        <f t="shared" si="0"/>
        <v/>
      </c>
    </row>
    <row r="25" spans="1:18" ht="20.100000000000001" customHeight="1" x14ac:dyDescent="0.4">
      <c r="A25" s="92">
        <v>17</v>
      </c>
      <c r="B25" s="92" t="str">
        <f>IF('【STEP ３】B-1'!$D25="","",'【STEP ３】B-1'!$D25)</f>
        <v/>
      </c>
      <c r="C25" s="50" t="s">
        <v>16</v>
      </c>
      <c r="D25" s="15" t="str">
        <f>IF('【STEP ３】B-1'!K25="電気",CONCATENATE("(kWh","/月)"),IF('【STEP ３】B-1'!K25&lt;&gt;"電気",CONCATENATE("(",'【STEP ３】B-1'!K25,"/月)")))</f>
        <v>( /月)</v>
      </c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16" t="str">
        <f>IF(D25="(kWh/月)","        －",IF(SUM(E25:P25)=0,"",SUM(E25:P25)))</f>
        <v/>
      </c>
      <c r="R25" s="51"/>
    </row>
    <row r="26" spans="1:18" ht="20.100000000000001" customHeight="1" x14ac:dyDescent="0.4">
      <c r="A26" s="93"/>
      <c r="B26" s="93"/>
      <c r="C26" s="50" t="s">
        <v>17</v>
      </c>
      <c r="D26" s="5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16" t="str">
        <f t="shared" si="0"/>
        <v/>
      </c>
    </row>
    <row r="27" spans="1:18" ht="20.100000000000001" customHeight="1" x14ac:dyDescent="0.4">
      <c r="A27" s="93"/>
      <c r="B27" s="93"/>
      <c r="C27" s="50" t="s">
        <v>19</v>
      </c>
      <c r="D27" s="5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16" t="str">
        <f t="shared" si="0"/>
        <v/>
      </c>
    </row>
    <row r="28" spans="1:18" ht="20.100000000000001" customHeight="1" x14ac:dyDescent="0.4">
      <c r="A28" s="92">
        <v>18</v>
      </c>
      <c r="B28" s="92" t="str">
        <f>IF('【STEP ３】B-1'!$D26="","",'【STEP ３】B-1'!$D26)</f>
        <v/>
      </c>
      <c r="C28" s="50" t="s">
        <v>16</v>
      </c>
      <c r="D28" s="15" t="str">
        <f>IF('【STEP ３】B-1'!K26="電気",CONCATENATE("(kWh","/月)"),IF('【STEP ３】B-1'!K26&lt;&gt;"電気",CONCATENATE("(",'【STEP ３】B-1'!K26,"/月)")))</f>
        <v>( /月)</v>
      </c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16" t="str">
        <f>IF(D28="(kWh/月)","        －",IF(SUM(E28:P28)=0,"",SUM(E28:P28)))</f>
        <v/>
      </c>
      <c r="R28" s="51"/>
    </row>
    <row r="29" spans="1:18" ht="20.100000000000001" customHeight="1" x14ac:dyDescent="0.4">
      <c r="A29" s="93"/>
      <c r="B29" s="93"/>
      <c r="C29" s="50" t="s">
        <v>17</v>
      </c>
      <c r="D29" s="53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16" t="str">
        <f t="shared" si="0"/>
        <v/>
      </c>
    </row>
    <row r="30" spans="1:18" ht="20.100000000000001" customHeight="1" x14ac:dyDescent="0.4">
      <c r="A30" s="93"/>
      <c r="B30" s="93"/>
      <c r="C30" s="50" t="s">
        <v>19</v>
      </c>
      <c r="D30" s="53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16" t="str">
        <f t="shared" si="0"/>
        <v/>
      </c>
    </row>
    <row r="31" spans="1:18" ht="20.100000000000001" customHeight="1" x14ac:dyDescent="0.4">
      <c r="A31" s="92">
        <v>19</v>
      </c>
      <c r="B31" s="92" t="str">
        <f>IF('【STEP ３】B-1'!$D27="","",'【STEP ３】B-1'!$D27)</f>
        <v/>
      </c>
      <c r="C31" s="50" t="s">
        <v>16</v>
      </c>
      <c r="D31" s="15" t="str">
        <f>IF('【STEP ３】B-1'!K27="電気",CONCATENATE("(kWh","/月)"),IF('【STEP ３】B-1'!K27&lt;&gt;"電気",CONCATENATE("(",'【STEP ３】B-1'!K27,"/月)")))</f>
        <v>( /月)</v>
      </c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16" t="str">
        <f>IF(D31="(kWh/月)","        －",IF(SUM(E31:P31)=0,"",SUM(E31:P31)))</f>
        <v/>
      </c>
      <c r="R31" s="51"/>
    </row>
    <row r="32" spans="1:18" ht="20.100000000000001" customHeight="1" x14ac:dyDescent="0.4">
      <c r="A32" s="93"/>
      <c r="B32" s="93"/>
      <c r="C32" s="50" t="s">
        <v>17</v>
      </c>
      <c r="D32" s="53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16" t="str">
        <f t="shared" si="0"/>
        <v/>
      </c>
    </row>
    <row r="33" spans="1:18" ht="20.100000000000001" customHeight="1" x14ac:dyDescent="0.4">
      <c r="A33" s="93"/>
      <c r="B33" s="93"/>
      <c r="C33" s="50" t="s">
        <v>19</v>
      </c>
      <c r="D33" s="53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16" t="str">
        <f t="shared" si="0"/>
        <v/>
      </c>
    </row>
    <row r="34" spans="1:18" ht="20.100000000000001" customHeight="1" x14ac:dyDescent="0.4">
      <c r="A34" s="92">
        <v>20</v>
      </c>
      <c r="B34" s="92" t="str">
        <f>IF('【STEP ３】B-1'!$D28="","",'【STEP ３】B-1'!$D28)</f>
        <v/>
      </c>
      <c r="C34" s="50" t="s">
        <v>16</v>
      </c>
      <c r="D34" s="15" t="str">
        <f>IF('【STEP ３】B-1'!K28="電気",CONCATENATE("(kWh","/月)"),IF('【STEP ３】B-1'!K28&lt;&gt;"電気",CONCATENATE("(",'【STEP ３】B-1'!K28,"/月)")))</f>
        <v>( /月)</v>
      </c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16" t="str">
        <f>IF(D34="(kWh/月)","        －",IF(SUM(E34:P34)=0,"",SUM(E34:P34)))</f>
        <v/>
      </c>
      <c r="R34" s="51"/>
    </row>
    <row r="35" spans="1:18" ht="20.100000000000001" customHeight="1" x14ac:dyDescent="0.4">
      <c r="A35" s="93"/>
      <c r="B35" s="93"/>
      <c r="C35" s="50" t="s">
        <v>17</v>
      </c>
      <c r="D35" s="53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16" t="str">
        <f t="shared" si="0"/>
        <v/>
      </c>
    </row>
    <row r="36" spans="1:18" ht="20.100000000000001" customHeight="1" x14ac:dyDescent="0.4">
      <c r="A36" s="94"/>
      <c r="B36" s="94"/>
      <c r="C36" s="50" t="s">
        <v>19</v>
      </c>
      <c r="D36" s="53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16" t="str">
        <f t="shared" si="0"/>
        <v/>
      </c>
    </row>
  </sheetData>
  <sheetProtection algorithmName="SHA-512" hashValue="n4pdfI6Xtx6QTbyqbcgkIC70lOcYiXvXG1IvPmEg2snuIX0hPa3LFwTOVUvCYMu0jwdkatOPFZJfcTiRDKwRWw==" saltValue="sNCwESbgNXV+77T4He5LnQ==" spinCount="100000" sheet="1" objects="1" scenarios="1"/>
  <mergeCells count="23">
    <mergeCell ref="A31:A33"/>
    <mergeCell ref="B31:B33"/>
    <mergeCell ref="A34:A36"/>
    <mergeCell ref="B34:B36"/>
    <mergeCell ref="A22:A24"/>
    <mergeCell ref="B22:B24"/>
    <mergeCell ref="A25:A27"/>
    <mergeCell ref="B25:B27"/>
    <mergeCell ref="A28:A30"/>
    <mergeCell ref="B28:B30"/>
    <mergeCell ref="A13:A15"/>
    <mergeCell ref="B13:B15"/>
    <mergeCell ref="A16:A18"/>
    <mergeCell ref="B16:B18"/>
    <mergeCell ref="A19:A21"/>
    <mergeCell ref="B19:B21"/>
    <mergeCell ref="A10:A12"/>
    <mergeCell ref="B10:B12"/>
    <mergeCell ref="N5:O5"/>
    <mergeCell ref="P5:Q5"/>
    <mergeCell ref="C6:D6"/>
    <mergeCell ref="A7:A9"/>
    <mergeCell ref="B7:B9"/>
  </mergeCells>
  <phoneticPr fontId="2"/>
  <conditionalFormatting sqref="E7:P36">
    <cfRule type="containsBlanks" dxfId="3" priority="1">
      <formula>LEN(TRIM(E7))=0</formula>
    </cfRule>
  </conditionalFormatting>
  <printOptions horizontalCentered="1" verticalCentered="1"/>
  <pageMargins left="0" right="0" top="0.39370078740157483" bottom="0.39370078740157483" header="0.31496062992125984" footer="0.31496062992125984"/>
  <pageSetup paperSize="8" scale="85" firstPageNumber="18" fitToWidth="0" orientation="landscape" useFirstPageNumber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4" tint="0.59999389629810485"/>
  </sheetPr>
  <dimension ref="A1:T36"/>
  <sheetViews>
    <sheetView showGridLines="0" view="pageBreakPreview" zoomScale="75" zoomScaleNormal="70" zoomScaleSheetLayoutView="75" workbookViewId="0"/>
  </sheetViews>
  <sheetFormatPr defaultRowHeight="15.75" x14ac:dyDescent="0.4"/>
  <cols>
    <col min="1" max="1" width="5.625" style="18" customWidth="1"/>
    <col min="2" max="2" width="20.625" style="18" customWidth="1"/>
    <col min="3" max="3" width="9.625" style="18" customWidth="1"/>
    <col min="4" max="24" width="10.625" style="18" customWidth="1"/>
    <col min="25" max="26" width="15.625" style="18" customWidth="1"/>
    <col min="27" max="16384" width="9" style="18"/>
  </cols>
  <sheetData>
    <row r="1" spans="1:20" s="42" customFormat="1" ht="24.95" customHeight="1" x14ac:dyDescent="0.4">
      <c r="A1" s="17" t="s">
        <v>27</v>
      </c>
      <c r="B1" s="17"/>
      <c r="C1" s="41"/>
    </row>
    <row r="2" spans="1:20" ht="24.95" customHeight="1" x14ac:dyDescent="0.4">
      <c r="A2" s="20" t="s">
        <v>23</v>
      </c>
      <c r="B2" s="24"/>
    </row>
    <row r="3" spans="1:20" ht="24.95" customHeight="1" x14ac:dyDescent="0.4">
      <c r="A3" s="26" t="s">
        <v>29</v>
      </c>
      <c r="B3" s="26"/>
      <c r="C3" s="23"/>
      <c r="D3" s="23"/>
      <c r="E3" s="43"/>
      <c r="F3" s="23"/>
      <c r="G3" s="23"/>
      <c r="H3" s="23"/>
      <c r="I3" s="23"/>
      <c r="J3" s="23"/>
    </row>
    <row r="4" spans="1:20" ht="20.100000000000001" customHeight="1" x14ac:dyDescent="0.4">
      <c r="C4" s="27"/>
      <c r="D4" s="27"/>
      <c r="E4" s="27"/>
      <c r="G4" s="28"/>
      <c r="H4" s="29"/>
      <c r="I4" s="30"/>
      <c r="S4" s="44"/>
      <c r="T4" s="44"/>
    </row>
    <row r="5" spans="1:20" ht="20.100000000000001" customHeight="1" x14ac:dyDescent="0.4">
      <c r="A5" s="45" t="s">
        <v>24</v>
      </c>
      <c r="B5" s="46"/>
      <c r="C5" s="45"/>
      <c r="D5" s="45"/>
      <c r="M5" s="58" t="s">
        <v>12</v>
      </c>
      <c r="N5" s="97" t="str">
        <f>IF('【STEP ３】B-1'!$R$7="","",'【STEP ３】B-1'!$R$7)</f>
        <v/>
      </c>
      <c r="O5" s="95"/>
      <c r="P5" s="95" t="str">
        <f>IF(N5="","",DATE(YEAR($N$5),MONTH($N$5)+11,DAY($N$5)))</f>
        <v/>
      </c>
      <c r="Q5" s="96"/>
    </row>
    <row r="6" spans="1:20" ht="31.5" customHeight="1" x14ac:dyDescent="0.4">
      <c r="A6" s="47" t="s">
        <v>21</v>
      </c>
      <c r="B6" s="31" t="s">
        <v>11</v>
      </c>
      <c r="C6" s="74" t="s">
        <v>15</v>
      </c>
      <c r="D6" s="75"/>
      <c r="E6" s="48" t="str">
        <f>$N$5</f>
        <v/>
      </c>
      <c r="F6" s="48" t="str">
        <f>IF($N$5="","",DATE(YEAR($N$5),MONTH($N$5)+1,DAY($N$5)))</f>
        <v/>
      </c>
      <c r="G6" s="48" t="str">
        <f>IF($N$5="","",DATE(YEAR($N$5),MONTH($N$5)+2,DAY($N$5)))</f>
        <v/>
      </c>
      <c r="H6" s="48" t="str">
        <f>IF($N$5="","",DATE(YEAR($N$5),MONTH($N$5)+3,DAY($N$5)))</f>
        <v/>
      </c>
      <c r="I6" s="48" t="str">
        <f>IF($N$5="","",DATE(YEAR($N$5),MONTH($N$5)+4,DAY($N$5)))</f>
        <v/>
      </c>
      <c r="J6" s="48" t="str">
        <f>IF($N$5="","",DATE(YEAR($N$5),MONTH($N$5)+5,DAY($N$5)))</f>
        <v/>
      </c>
      <c r="K6" s="48" t="str">
        <f>IF($N$5="","",DATE(YEAR($N$5),MONTH($N$5)+6,DAY($N$5)))</f>
        <v/>
      </c>
      <c r="L6" s="48" t="str">
        <f>IF($N$5="","",DATE(YEAR($N$5),MONTH($N$5)+7,DAY($N$5)))</f>
        <v/>
      </c>
      <c r="M6" s="48" t="str">
        <f>IF($N$5="","",DATE(YEAR($N$5),MONTH($N$5)+8,DAY($N$5)))</f>
        <v/>
      </c>
      <c r="N6" s="48" t="str">
        <f>IF($N$5="","",DATE(YEAR($N$5),MONTH($N$5)+9,DAY($N$5)))</f>
        <v/>
      </c>
      <c r="O6" s="48" t="str">
        <f>IF($N$5="","",DATE(YEAR($N$5),MONTH($N$5)+10,DAY($N$5)))</f>
        <v/>
      </c>
      <c r="P6" s="48" t="str">
        <f>IF($N$5="","",DATE(YEAR($N$5),MONTH($N$5)+11,DAY($N$5)))</f>
        <v/>
      </c>
      <c r="Q6" s="49" t="s">
        <v>1</v>
      </c>
    </row>
    <row r="7" spans="1:20" ht="20.100000000000001" customHeight="1" x14ac:dyDescent="0.4">
      <c r="A7" s="92">
        <v>21</v>
      </c>
      <c r="B7" s="92" t="str">
        <f>IF('【STEP ３】B-1'!$D29="","",'【STEP ３】B-1'!$D29)</f>
        <v/>
      </c>
      <c r="C7" s="50" t="s">
        <v>16</v>
      </c>
      <c r="D7" s="15" t="str">
        <f>IF('【STEP ３】B-1'!K29="電気",CONCATENATE("(kWh","/月)"),IF('【STEP ３】B-1'!K29&lt;&gt;"電気",CONCATENATE("(",'【STEP ３】B-1'!K29,"/月)")))</f>
        <v>( /月)</v>
      </c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16" t="str">
        <f>IF(D7="(kWh/月)","        －",IF(SUM(E7:P7)=0,"",SUM(E7:P7)))</f>
        <v/>
      </c>
      <c r="R7" s="51"/>
    </row>
    <row r="8" spans="1:20" ht="20.100000000000001" customHeight="1" x14ac:dyDescent="0.4">
      <c r="A8" s="93"/>
      <c r="B8" s="93"/>
      <c r="C8" s="50" t="s">
        <v>17</v>
      </c>
      <c r="D8" s="5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16" t="str">
        <f>IF(SUM(E8:P8)=0,"",SUM(E8:P8))</f>
        <v/>
      </c>
    </row>
    <row r="9" spans="1:20" ht="20.100000000000001" customHeight="1" x14ac:dyDescent="0.4">
      <c r="A9" s="93"/>
      <c r="B9" s="93"/>
      <c r="C9" s="50" t="s">
        <v>18</v>
      </c>
      <c r="D9" s="5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16" t="str">
        <f>IF(SUM(E9:P9)=0,"",SUM(E9:P9))</f>
        <v/>
      </c>
    </row>
    <row r="10" spans="1:20" ht="20.100000000000001" customHeight="1" x14ac:dyDescent="0.4">
      <c r="A10" s="92">
        <v>22</v>
      </c>
      <c r="B10" s="92" t="str">
        <f>IF('【STEP ３】B-1'!$D30="","",'【STEP ３】B-1'!$D30)</f>
        <v/>
      </c>
      <c r="C10" s="50" t="s">
        <v>16</v>
      </c>
      <c r="D10" s="15" t="str">
        <f>IF('【STEP ３】B-1'!K30="電気",CONCATENATE("(kWh","/月)"),IF('【STEP ３】B-1'!K30&lt;&gt;"電気",CONCATENATE("(",'【STEP ３】B-1'!K30,"/月)")))</f>
        <v>( /月)</v>
      </c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16" t="str">
        <f>IF(D10="(kWh/月)","        －",IF(SUM(E10:P10)=0,"",SUM(E10:P10)))</f>
        <v/>
      </c>
      <c r="R10" s="51"/>
    </row>
    <row r="11" spans="1:20" ht="20.100000000000001" customHeight="1" x14ac:dyDescent="0.4">
      <c r="A11" s="93"/>
      <c r="B11" s="93"/>
      <c r="C11" s="50" t="s">
        <v>17</v>
      </c>
      <c r="D11" s="5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16" t="str">
        <f>IF(SUM(E11:P11)=0,"",SUM(E11:P11))</f>
        <v/>
      </c>
    </row>
    <row r="12" spans="1:20" ht="20.100000000000001" customHeight="1" x14ac:dyDescent="0.4">
      <c r="A12" s="93"/>
      <c r="B12" s="93"/>
      <c r="C12" s="50" t="s">
        <v>19</v>
      </c>
      <c r="D12" s="5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16" t="str">
        <f>IF(SUM(E12:P12)=0,"",SUM(E12:P12))</f>
        <v/>
      </c>
    </row>
    <row r="13" spans="1:20" ht="20.100000000000001" customHeight="1" x14ac:dyDescent="0.4">
      <c r="A13" s="92">
        <v>23</v>
      </c>
      <c r="B13" s="92" t="str">
        <f>IF('【STEP ３】B-1'!$D31="","",'【STEP ３】B-1'!$D31)</f>
        <v/>
      </c>
      <c r="C13" s="50" t="s">
        <v>16</v>
      </c>
      <c r="D13" s="15" t="str">
        <f>IF('【STEP ３】B-1'!K31="電気",CONCATENATE("(kWh","/月)"),IF('【STEP ３】B-1'!K31&lt;&gt;"電気",CONCATENATE("(",'【STEP ３】B-1'!K31,"/月)")))</f>
        <v>( /月)</v>
      </c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16" t="str">
        <f>IF(D13="(kWh/月)","        －",IF(SUM(E13:P13)=0,"",SUM(E13:P13)))</f>
        <v/>
      </c>
      <c r="R13" s="51"/>
    </row>
    <row r="14" spans="1:20" ht="20.100000000000001" customHeight="1" x14ac:dyDescent="0.4">
      <c r="A14" s="93"/>
      <c r="B14" s="93"/>
      <c r="C14" s="50" t="s">
        <v>17</v>
      </c>
      <c r="D14" s="5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16" t="str">
        <f>IF(SUM(E14:P14)=0,"",SUM(E14:P14))</f>
        <v/>
      </c>
    </row>
    <row r="15" spans="1:20" ht="20.100000000000001" customHeight="1" x14ac:dyDescent="0.4">
      <c r="A15" s="93"/>
      <c r="B15" s="93"/>
      <c r="C15" s="50" t="s">
        <v>19</v>
      </c>
      <c r="D15" s="5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16" t="str">
        <f>IF(SUM(E15:P15)=0,"",SUM(E15:P15))</f>
        <v/>
      </c>
    </row>
    <row r="16" spans="1:20" ht="20.100000000000001" customHeight="1" x14ac:dyDescent="0.4">
      <c r="A16" s="92">
        <v>24</v>
      </c>
      <c r="B16" s="92" t="str">
        <f>IF('【STEP ３】B-1'!$D32="","",'【STEP ３】B-1'!$D32)</f>
        <v/>
      </c>
      <c r="C16" s="50" t="s">
        <v>16</v>
      </c>
      <c r="D16" s="15" t="str">
        <f>IF('【STEP ３】B-1'!K32="電気",CONCATENATE("(kWh","/月)"),IF('【STEP ３】B-1'!K32&lt;&gt;"電気",CONCATENATE("(",'【STEP ３】B-1'!K32,"/月)")))</f>
        <v>( /月)</v>
      </c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16" t="str">
        <f>IF(D16="(kWh/月)","        －",IF(SUM(E16:P16)=0,"",SUM(E16:P16)))</f>
        <v/>
      </c>
      <c r="R16" s="51"/>
    </row>
    <row r="17" spans="1:18" ht="20.100000000000001" customHeight="1" x14ac:dyDescent="0.4">
      <c r="A17" s="93"/>
      <c r="B17" s="93"/>
      <c r="C17" s="50" t="s">
        <v>17</v>
      </c>
      <c r="D17" s="5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16" t="str">
        <f>IF(SUM(E17:P17)=0,"",SUM(E17:P17))</f>
        <v/>
      </c>
    </row>
    <row r="18" spans="1:18" ht="20.100000000000001" customHeight="1" x14ac:dyDescent="0.4">
      <c r="A18" s="93"/>
      <c r="B18" s="93"/>
      <c r="C18" s="50" t="s">
        <v>19</v>
      </c>
      <c r="D18" s="5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16" t="str">
        <f>IF(SUM(E18:P18)=0,"",SUM(E18:P18))</f>
        <v/>
      </c>
    </row>
    <row r="19" spans="1:18" ht="20.100000000000001" customHeight="1" x14ac:dyDescent="0.4">
      <c r="A19" s="92">
        <v>25</v>
      </c>
      <c r="B19" s="92" t="str">
        <f>IF('【STEP ３】B-1'!$D33="","",'【STEP ３】B-1'!$D33)</f>
        <v/>
      </c>
      <c r="C19" s="50" t="s">
        <v>16</v>
      </c>
      <c r="D19" s="15" t="str">
        <f>IF('【STEP ３】B-1'!K33="電気",CONCATENATE("(kWh","/月)"),IF('【STEP ３】B-1'!K33&lt;&gt;"電気",CONCATENATE("(",'【STEP ３】B-1'!K33,"/月)")))</f>
        <v>( /月)</v>
      </c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16" t="str">
        <f>IF(D19="(kWh/月)","        －",IF(SUM(E19:P19)=0,"",SUM(E19:P19)))</f>
        <v/>
      </c>
      <c r="R19" s="51"/>
    </row>
    <row r="20" spans="1:18" ht="20.100000000000001" customHeight="1" x14ac:dyDescent="0.4">
      <c r="A20" s="93"/>
      <c r="B20" s="93"/>
      <c r="C20" s="50" t="s">
        <v>17</v>
      </c>
      <c r="D20" s="5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16" t="str">
        <f>IF(SUM(E20:P20)=0,"",SUM(E20:P20))</f>
        <v/>
      </c>
    </row>
    <row r="21" spans="1:18" ht="20.100000000000001" customHeight="1" x14ac:dyDescent="0.4">
      <c r="A21" s="93"/>
      <c r="B21" s="93"/>
      <c r="C21" s="50" t="s">
        <v>19</v>
      </c>
      <c r="D21" s="5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16" t="str">
        <f>IF(SUM(E21:P21)=0,"",SUM(E21:P21))</f>
        <v/>
      </c>
    </row>
    <row r="22" spans="1:18" ht="20.100000000000001" customHeight="1" x14ac:dyDescent="0.4">
      <c r="A22" s="92">
        <v>26</v>
      </c>
      <c r="B22" s="92" t="str">
        <f>IF('【STEP ３】B-1'!$D34="","",'【STEP ３】B-1'!$D34)</f>
        <v/>
      </c>
      <c r="C22" s="50" t="s">
        <v>16</v>
      </c>
      <c r="D22" s="15" t="str">
        <f>IF('【STEP ３】B-1'!K34="電気",CONCATENATE("(kWh","/月)"),IF('【STEP ３】B-1'!K34&lt;&gt;"電気",CONCATENATE("(",'【STEP ３】B-1'!K34,"/月)")))</f>
        <v>( /月)</v>
      </c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16" t="str">
        <f>IF(D22="(kWh/月)","        －",IF(SUM(E22:P22)=0,"",SUM(E22:P22)))</f>
        <v/>
      </c>
      <c r="R22" s="51"/>
    </row>
    <row r="23" spans="1:18" ht="20.100000000000001" customHeight="1" x14ac:dyDescent="0.4">
      <c r="A23" s="93"/>
      <c r="B23" s="93"/>
      <c r="C23" s="50" t="s">
        <v>17</v>
      </c>
      <c r="D23" s="5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16" t="str">
        <f>IF(SUM(E23:P23)=0,"",SUM(E23:P23))</f>
        <v/>
      </c>
    </row>
    <row r="24" spans="1:18" ht="20.100000000000001" customHeight="1" x14ac:dyDescent="0.4">
      <c r="A24" s="93"/>
      <c r="B24" s="93"/>
      <c r="C24" s="50" t="s">
        <v>19</v>
      </c>
      <c r="D24" s="5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16" t="str">
        <f>IF(SUM(E24:P24)=0,"",SUM(E24:P24))</f>
        <v/>
      </c>
    </row>
    <row r="25" spans="1:18" ht="20.100000000000001" customHeight="1" x14ac:dyDescent="0.4">
      <c r="A25" s="92">
        <v>27</v>
      </c>
      <c r="B25" s="92" t="str">
        <f>IF('【STEP ３】B-1'!$D35="","",'【STEP ３】B-1'!$D35)</f>
        <v/>
      </c>
      <c r="C25" s="50" t="s">
        <v>16</v>
      </c>
      <c r="D25" s="15" t="str">
        <f>IF('【STEP ３】B-1'!K35="電気",CONCATENATE("(kWh","/月)"),IF('【STEP ３】B-1'!K35&lt;&gt;"電気",CONCATENATE("(",'【STEP ３】B-1'!K35,"/月)")))</f>
        <v>( /月)</v>
      </c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16" t="str">
        <f>IF(D25="(kWh/月)","        －",IF(SUM(E25:P25)=0,"",SUM(E25:P25)))</f>
        <v/>
      </c>
      <c r="R25" s="51"/>
    </row>
    <row r="26" spans="1:18" ht="20.100000000000001" customHeight="1" x14ac:dyDescent="0.4">
      <c r="A26" s="93"/>
      <c r="B26" s="93"/>
      <c r="C26" s="50" t="s">
        <v>17</v>
      </c>
      <c r="D26" s="5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16" t="str">
        <f>IF(SUM(E26:P26)=0,"",SUM(E26:P26))</f>
        <v/>
      </c>
    </row>
    <row r="27" spans="1:18" ht="20.100000000000001" customHeight="1" x14ac:dyDescent="0.4">
      <c r="A27" s="93"/>
      <c r="B27" s="93"/>
      <c r="C27" s="50" t="s">
        <v>19</v>
      </c>
      <c r="D27" s="5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16" t="str">
        <f>IF(SUM(E27:P27)=0,"",SUM(E27:P27))</f>
        <v/>
      </c>
    </row>
    <row r="28" spans="1:18" ht="20.100000000000001" customHeight="1" x14ac:dyDescent="0.4">
      <c r="A28" s="92">
        <v>28</v>
      </c>
      <c r="B28" s="92" t="str">
        <f>IF('【STEP ３】B-1'!$D36="","",'【STEP ３】B-1'!$D36)</f>
        <v/>
      </c>
      <c r="C28" s="50" t="s">
        <v>16</v>
      </c>
      <c r="D28" s="15" t="str">
        <f>IF('【STEP ３】B-1'!K36="電気",CONCATENATE("(kWh","/月)"),IF('【STEP ３】B-1'!K36&lt;&gt;"電気",CONCATENATE("(",'【STEP ３】B-1'!K36,"/月)")))</f>
        <v>( /月)</v>
      </c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16" t="str">
        <f>IF(D28="(kWh/月)","        －",IF(SUM(E28:P28)=0,"",SUM(E28:P28)))</f>
        <v/>
      </c>
      <c r="R28" s="51"/>
    </row>
    <row r="29" spans="1:18" ht="20.100000000000001" customHeight="1" x14ac:dyDescent="0.4">
      <c r="A29" s="93"/>
      <c r="B29" s="93"/>
      <c r="C29" s="50" t="s">
        <v>17</v>
      </c>
      <c r="D29" s="53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16" t="str">
        <f>IF(SUM(E29:P29)=0,"",SUM(E29:P29))</f>
        <v/>
      </c>
    </row>
    <row r="30" spans="1:18" ht="20.100000000000001" customHeight="1" x14ac:dyDescent="0.4">
      <c r="A30" s="93"/>
      <c r="B30" s="93"/>
      <c r="C30" s="50" t="s">
        <v>19</v>
      </c>
      <c r="D30" s="53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16" t="str">
        <f>IF(SUM(E30:P30)=0,"",SUM(E30:P30))</f>
        <v/>
      </c>
    </row>
    <row r="31" spans="1:18" ht="20.100000000000001" customHeight="1" x14ac:dyDescent="0.4">
      <c r="A31" s="92">
        <v>29</v>
      </c>
      <c r="B31" s="92" t="str">
        <f>IF('【STEP ３】B-1'!$D37="","",'【STEP ３】B-1'!$D37)</f>
        <v/>
      </c>
      <c r="C31" s="50" t="s">
        <v>16</v>
      </c>
      <c r="D31" s="15" t="str">
        <f>IF('【STEP ３】B-1'!K37="電気",CONCATENATE("(kWh","/月)"),IF('【STEP ３】B-1'!K37&lt;&gt;"電気",CONCATENATE("(",'【STEP ３】B-1'!K37,"/月)")))</f>
        <v>( /月)</v>
      </c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16" t="str">
        <f>IF(D31="(kWh/月)","        －",IF(SUM(E31:P31)=0,"",SUM(E31:P31)))</f>
        <v/>
      </c>
      <c r="R31" s="51"/>
    </row>
    <row r="32" spans="1:18" ht="20.100000000000001" customHeight="1" x14ac:dyDescent="0.4">
      <c r="A32" s="93"/>
      <c r="B32" s="93"/>
      <c r="C32" s="50" t="s">
        <v>17</v>
      </c>
      <c r="D32" s="53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16" t="str">
        <f>IF(SUM(E32:P32)=0,"",SUM(E32:P32))</f>
        <v/>
      </c>
    </row>
    <row r="33" spans="1:18" ht="20.100000000000001" customHeight="1" x14ac:dyDescent="0.4">
      <c r="A33" s="93"/>
      <c r="B33" s="93"/>
      <c r="C33" s="50" t="s">
        <v>19</v>
      </c>
      <c r="D33" s="53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16" t="str">
        <f>IF(SUM(E33:P33)=0,"",SUM(E33:P33))</f>
        <v/>
      </c>
    </row>
    <row r="34" spans="1:18" ht="20.100000000000001" customHeight="1" x14ac:dyDescent="0.4">
      <c r="A34" s="92">
        <v>30</v>
      </c>
      <c r="B34" s="92" t="str">
        <f>IF('【STEP ３】B-1'!$D38="","",'【STEP ３】B-1'!$D38)</f>
        <v/>
      </c>
      <c r="C34" s="50" t="s">
        <v>16</v>
      </c>
      <c r="D34" s="15" t="str">
        <f>IF('【STEP ３】B-1'!K38="電気",CONCATENATE("(kWh","/月)"),IF('【STEP ３】B-1'!K38&lt;&gt;"電気",CONCATENATE("(",'【STEP ３】B-1'!K38,"/月)")))</f>
        <v>( /月)</v>
      </c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16" t="str">
        <f>IF(D34="(kWh/月)","        －",IF(SUM(E34:P34)=0,"",SUM(E34:P34)))</f>
        <v/>
      </c>
      <c r="R34" s="51"/>
    </row>
    <row r="35" spans="1:18" ht="20.100000000000001" customHeight="1" x14ac:dyDescent="0.4">
      <c r="A35" s="93"/>
      <c r="B35" s="93"/>
      <c r="C35" s="50" t="s">
        <v>17</v>
      </c>
      <c r="D35" s="53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16" t="str">
        <f>IF(SUM(E35:P35)=0,"",SUM(E35:P35))</f>
        <v/>
      </c>
    </row>
    <row r="36" spans="1:18" ht="20.100000000000001" customHeight="1" x14ac:dyDescent="0.4">
      <c r="A36" s="93"/>
      <c r="B36" s="94"/>
      <c r="C36" s="50" t="s">
        <v>19</v>
      </c>
      <c r="D36" s="53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16" t="str">
        <f>IF(SUM(E36:P36)=0,"",SUM(E36:P36))</f>
        <v/>
      </c>
    </row>
  </sheetData>
  <sheetProtection algorithmName="SHA-512" hashValue="QqCdaACcCRehzhOgOJtvmVYI7UnKk2loG/u5Hv28b3JvfQ4uIY/RkCu9orcFRBCWyoZRjEcHRkoChXb/TE9szw==" saltValue="pyjQe15syXxkPFlMI07E3w==" spinCount="100000" sheet="1" objects="1" scenarios="1"/>
  <mergeCells count="23">
    <mergeCell ref="A31:A33"/>
    <mergeCell ref="B31:B33"/>
    <mergeCell ref="A34:A36"/>
    <mergeCell ref="B34:B36"/>
    <mergeCell ref="A22:A24"/>
    <mergeCell ref="B22:B24"/>
    <mergeCell ref="A25:A27"/>
    <mergeCell ref="B25:B27"/>
    <mergeCell ref="A28:A30"/>
    <mergeCell ref="B28:B30"/>
    <mergeCell ref="A13:A15"/>
    <mergeCell ref="B13:B15"/>
    <mergeCell ref="A16:A18"/>
    <mergeCell ref="B16:B18"/>
    <mergeCell ref="A19:A21"/>
    <mergeCell ref="B19:B21"/>
    <mergeCell ref="A10:A12"/>
    <mergeCell ref="B10:B12"/>
    <mergeCell ref="N5:O5"/>
    <mergeCell ref="P5:Q5"/>
    <mergeCell ref="C6:D6"/>
    <mergeCell ref="A7:A9"/>
    <mergeCell ref="B7:B9"/>
  </mergeCells>
  <phoneticPr fontId="2"/>
  <conditionalFormatting sqref="E7:P36">
    <cfRule type="containsBlanks" dxfId="2" priority="1">
      <formula>LEN(TRIM(E7))=0</formula>
    </cfRule>
  </conditionalFormatting>
  <printOptions horizontalCentered="1" verticalCentered="1"/>
  <pageMargins left="0" right="0" top="0.39370078740157483" bottom="0.39370078740157483" header="0.31496062992125984" footer="0.31496062992125984"/>
  <pageSetup paperSize="8" scale="85" firstPageNumber="18" fitToWidth="0" orientation="landscape" useFirstPageNumber="1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4" tint="0.59999389629810485"/>
  </sheetPr>
  <dimension ref="A1:T36"/>
  <sheetViews>
    <sheetView showGridLines="0" view="pageBreakPreview" zoomScale="75" zoomScaleNormal="70" zoomScaleSheetLayoutView="75" workbookViewId="0"/>
  </sheetViews>
  <sheetFormatPr defaultRowHeight="15.75" x14ac:dyDescent="0.4"/>
  <cols>
    <col min="1" max="1" width="5.625" style="18" customWidth="1"/>
    <col min="2" max="2" width="20.625" style="18" customWidth="1"/>
    <col min="3" max="3" width="9.625" style="18" customWidth="1"/>
    <col min="4" max="24" width="10.625" style="18" customWidth="1"/>
    <col min="25" max="26" width="15.625" style="18" customWidth="1"/>
    <col min="27" max="16384" width="9" style="18"/>
  </cols>
  <sheetData>
    <row r="1" spans="1:20" s="42" customFormat="1" ht="24.95" customHeight="1" x14ac:dyDescent="0.4">
      <c r="A1" s="17" t="s">
        <v>27</v>
      </c>
      <c r="B1" s="17"/>
      <c r="C1" s="41"/>
    </row>
    <row r="2" spans="1:20" ht="24.95" customHeight="1" x14ac:dyDescent="0.4">
      <c r="A2" s="20" t="s">
        <v>23</v>
      </c>
      <c r="B2" s="24"/>
    </row>
    <row r="3" spans="1:20" ht="24.95" customHeight="1" x14ac:dyDescent="0.4">
      <c r="A3" s="26" t="s">
        <v>30</v>
      </c>
      <c r="B3" s="26"/>
      <c r="C3" s="23"/>
      <c r="D3" s="23"/>
      <c r="E3" s="43"/>
      <c r="F3" s="23"/>
      <c r="G3" s="23"/>
      <c r="H3" s="23"/>
      <c r="I3" s="23"/>
      <c r="J3" s="23"/>
    </row>
    <row r="4" spans="1:20" ht="20.100000000000001" customHeight="1" x14ac:dyDescent="0.4">
      <c r="C4" s="27"/>
      <c r="D4" s="27"/>
      <c r="E4" s="27"/>
      <c r="G4" s="28"/>
      <c r="H4" s="29"/>
      <c r="I4" s="30"/>
      <c r="S4" s="44"/>
      <c r="T4" s="44"/>
    </row>
    <row r="5" spans="1:20" ht="20.100000000000001" customHeight="1" x14ac:dyDescent="0.4">
      <c r="A5" s="45" t="s">
        <v>24</v>
      </c>
      <c r="B5" s="46"/>
      <c r="C5" s="45"/>
      <c r="D5" s="45"/>
      <c r="M5" s="58" t="s">
        <v>12</v>
      </c>
      <c r="N5" s="97" t="str">
        <f>IF('【STEP ３】B-1'!$R$7="","",'【STEP ３】B-1'!$R$7)</f>
        <v/>
      </c>
      <c r="O5" s="95"/>
      <c r="P5" s="95" t="str">
        <f>IF(N5="","",DATE(YEAR($N$5),MONTH($N$5)+11,DAY($N$5)))</f>
        <v/>
      </c>
      <c r="Q5" s="96"/>
    </row>
    <row r="6" spans="1:20" ht="31.5" customHeight="1" x14ac:dyDescent="0.4">
      <c r="A6" s="47" t="s">
        <v>21</v>
      </c>
      <c r="B6" s="31" t="s">
        <v>11</v>
      </c>
      <c r="C6" s="74" t="s">
        <v>15</v>
      </c>
      <c r="D6" s="75"/>
      <c r="E6" s="48" t="str">
        <f>$N$5</f>
        <v/>
      </c>
      <c r="F6" s="48" t="str">
        <f>IF($N$5="","",DATE(YEAR($N$5),MONTH($N$5)+1,DAY($N$5)))</f>
        <v/>
      </c>
      <c r="G6" s="48" t="str">
        <f>IF($N$5="","",DATE(YEAR($N$5),MONTH($N$5)+2,DAY($N$5)))</f>
        <v/>
      </c>
      <c r="H6" s="48" t="str">
        <f>IF($N$5="","",DATE(YEAR($N$5),MONTH($N$5)+3,DAY($N$5)))</f>
        <v/>
      </c>
      <c r="I6" s="48" t="str">
        <f>IF($N$5="","",DATE(YEAR($N$5),MONTH($N$5)+4,DAY($N$5)))</f>
        <v/>
      </c>
      <c r="J6" s="48" t="str">
        <f>IF($N$5="","",DATE(YEAR($N$5),MONTH($N$5)+5,DAY($N$5)))</f>
        <v/>
      </c>
      <c r="K6" s="48" t="str">
        <f>IF($N$5="","",DATE(YEAR($N$5),MONTH($N$5)+6,DAY($N$5)))</f>
        <v/>
      </c>
      <c r="L6" s="48" t="str">
        <f>IF($N$5="","",DATE(YEAR($N$5),MONTH($N$5)+7,DAY($N$5)))</f>
        <v/>
      </c>
      <c r="M6" s="48" t="str">
        <f>IF($N$5="","",DATE(YEAR($N$5),MONTH($N$5)+8,DAY($N$5)))</f>
        <v/>
      </c>
      <c r="N6" s="48" t="str">
        <f>IF($N$5="","",DATE(YEAR($N$5),MONTH($N$5)+9,DAY($N$5)))</f>
        <v/>
      </c>
      <c r="O6" s="48" t="str">
        <f>IF($N$5="","",DATE(YEAR($N$5),MONTH($N$5)+10,DAY($N$5)))</f>
        <v/>
      </c>
      <c r="P6" s="48" t="str">
        <f>IF($N$5="","",DATE(YEAR($N$5),MONTH($N$5)+11,DAY($N$5)))</f>
        <v/>
      </c>
      <c r="Q6" s="49" t="s">
        <v>1</v>
      </c>
    </row>
    <row r="7" spans="1:20" ht="20.100000000000001" customHeight="1" x14ac:dyDescent="0.4">
      <c r="A7" s="92">
        <v>31</v>
      </c>
      <c r="B7" s="92" t="str">
        <f>IF('【STEP ３】B-1'!$D39="","",'【STEP ３】B-1'!$D39)</f>
        <v/>
      </c>
      <c r="C7" s="50" t="s">
        <v>16</v>
      </c>
      <c r="D7" s="15" t="str">
        <f>IF('【STEP ３】B-1'!K39="電気",CONCATENATE("(kWh","/月)"),IF('【STEP ３】B-1'!K39&lt;&gt;"電気",CONCATENATE("(",'【STEP ３】B-1'!K39,"/月)")))</f>
        <v>( /月)</v>
      </c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16" t="str">
        <f>IF(D7="(kWh/月)","        －",IF(SUM(E7:P7)=0,"",SUM(E7:P7)))</f>
        <v/>
      </c>
      <c r="R7" s="51"/>
    </row>
    <row r="8" spans="1:20" ht="20.100000000000001" customHeight="1" x14ac:dyDescent="0.4">
      <c r="A8" s="93"/>
      <c r="B8" s="93"/>
      <c r="C8" s="50" t="s">
        <v>17</v>
      </c>
      <c r="D8" s="5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16" t="str">
        <f>IF(SUM(E8:P8)=0,"",SUM(E8:P8))</f>
        <v/>
      </c>
    </row>
    <row r="9" spans="1:20" ht="20.100000000000001" customHeight="1" x14ac:dyDescent="0.4">
      <c r="A9" s="93"/>
      <c r="B9" s="93"/>
      <c r="C9" s="50" t="s">
        <v>18</v>
      </c>
      <c r="D9" s="5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16" t="str">
        <f t="shared" ref="Q9:Q36" si="0">IF(SUM(E9:P9)=0,"",SUM(E9:P9))</f>
        <v/>
      </c>
    </row>
    <row r="10" spans="1:20" ht="20.100000000000001" customHeight="1" x14ac:dyDescent="0.4">
      <c r="A10" s="92">
        <v>32</v>
      </c>
      <c r="B10" s="92" t="str">
        <f>IF('【STEP ３】B-1'!$D40="","",'【STEP ３】B-1'!$D40)</f>
        <v/>
      </c>
      <c r="C10" s="50" t="s">
        <v>16</v>
      </c>
      <c r="D10" s="15" t="str">
        <f>IF('【STEP ３】B-1'!K40="電気",CONCATENATE("(kWh","/月)"),IF('【STEP ３】B-1'!K40&lt;&gt;"電気",CONCATENATE("(",'【STEP ３】B-1'!K40,"/月)")))</f>
        <v>( /月)</v>
      </c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16" t="str">
        <f>IF(D10="(kWh/月)","        －",IF(SUM(E10:P10)=0,"",SUM(E10:P10)))</f>
        <v/>
      </c>
      <c r="R10" s="51"/>
    </row>
    <row r="11" spans="1:20" ht="20.100000000000001" customHeight="1" x14ac:dyDescent="0.4">
      <c r="A11" s="93"/>
      <c r="B11" s="93"/>
      <c r="C11" s="50" t="s">
        <v>17</v>
      </c>
      <c r="D11" s="5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16" t="str">
        <f t="shared" si="0"/>
        <v/>
      </c>
    </row>
    <row r="12" spans="1:20" ht="20.100000000000001" customHeight="1" x14ac:dyDescent="0.4">
      <c r="A12" s="93"/>
      <c r="B12" s="93"/>
      <c r="C12" s="50" t="s">
        <v>19</v>
      </c>
      <c r="D12" s="5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16" t="str">
        <f t="shared" si="0"/>
        <v/>
      </c>
    </row>
    <row r="13" spans="1:20" ht="20.100000000000001" customHeight="1" x14ac:dyDescent="0.4">
      <c r="A13" s="92">
        <v>33</v>
      </c>
      <c r="B13" s="92" t="str">
        <f>IF('【STEP ３】B-1'!$D41="","",'【STEP ３】B-1'!$D41)</f>
        <v/>
      </c>
      <c r="C13" s="50" t="s">
        <v>16</v>
      </c>
      <c r="D13" s="15" t="str">
        <f>IF('【STEP ３】B-1'!K41="電気",CONCATENATE("(kWh","/月)"),IF('【STEP ３】B-1'!K41&lt;&gt;"電気",CONCATENATE("(",'【STEP ３】B-1'!K41,"/月)")))</f>
        <v>( /月)</v>
      </c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16" t="str">
        <f>IF(D13="(kWh/月)","        －",IF(SUM(E13:P13)=0,"",SUM(E13:P13)))</f>
        <v/>
      </c>
      <c r="R13" s="51"/>
    </row>
    <row r="14" spans="1:20" ht="20.100000000000001" customHeight="1" x14ac:dyDescent="0.4">
      <c r="A14" s="93"/>
      <c r="B14" s="93"/>
      <c r="C14" s="50" t="s">
        <v>17</v>
      </c>
      <c r="D14" s="5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16" t="str">
        <f t="shared" si="0"/>
        <v/>
      </c>
    </row>
    <row r="15" spans="1:20" ht="20.100000000000001" customHeight="1" x14ac:dyDescent="0.4">
      <c r="A15" s="93"/>
      <c r="B15" s="93"/>
      <c r="C15" s="50" t="s">
        <v>19</v>
      </c>
      <c r="D15" s="5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16" t="str">
        <f t="shared" si="0"/>
        <v/>
      </c>
    </row>
    <row r="16" spans="1:20" ht="20.100000000000001" customHeight="1" x14ac:dyDescent="0.4">
      <c r="A16" s="92">
        <v>34</v>
      </c>
      <c r="B16" s="92" t="str">
        <f>IF('【STEP ３】B-1'!$D42="","",'【STEP ３】B-1'!$D42)</f>
        <v/>
      </c>
      <c r="C16" s="50" t="s">
        <v>16</v>
      </c>
      <c r="D16" s="15" t="str">
        <f>IF('【STEP ３】B-1'!K42="電気",CONCATENATE("(kWh","/月)"),IF('【STEP ３】B-1'!K42&lt;&gt;"電気",CONCATENATE("(",'【STEP ３】B-1'!K42,"/月)")))</f>
        <v>( /月)</v>
      </c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16" t="str">
        <f>IF(D16="(kWh/月)","        －",IF(SUM(E16:P16)=0,"",SUM(E16:P16)))</f>
        <v/>
      </c>
      <c r="R16" s="51"/>
    </row>
    <row r="17" spans="1:18" ht="20.100000000000001" customHeight="1" x14ac:dyDescent="0.4">
      <c r="A17" s="93"/>
      <c r="B17" s="93"/>
      <c r="C17" s="50" t="s">
        <v>17</v>
      </c>
      <c r="D17" s="5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16" t="str">
        <f t="shared" si="0"/>
        <v/>
      </c>
    </row>
    <row r="18" spans="1:18" ht="20.100000000000001" customHeight="1" x14ac:dyDescent="0.4">
      <c r="A18" s="93"/>
      <c r="B18" s="93"/>
      <c r="C18" s="50" t="s">
        <v>19</v>
      </c>
      <c r="D18" s="5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16" t="str">
        <f t="shared" si="0"/>
        <v/>
      </c>
    </row>
    <row r="19" spans="1:18" ht="20.100000000000001" customHeight="1" x14ac:dyDescent="0.4">
      <c r="A19" s="92">
        <v>35</v>
      </c>
      <c r="B19" s="92" t="str">
        <f>IF('【STEP ３】B-1'!$D43="","",'【STEP ３】B-1'!$D43)</f>
        <v/>
      </c>
      <c r="C19" s="50" t="s">
        <v>16</v>
      </c>
      <c r="D19" s="15" t="str">
        <f>IF('【STEP ３】B-1'!K43="電気",CONCATENATE("(kWh","/月)"),IF('【STEP ３】B-1'!K43&lt;&gt;"電気",CONCATENATE("(",'【STEP ３】B-1'!K43,"/月)")))</f>
        <v>( /月)</v>
      </c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16" t="str">
        <f>IF(D19="(kWh/月)","        －",IF(SUM(E19:P19)=0,"",SUM(E19:P19)))</f>
        <v/>
      </c>
      <c r="R19" s="51"/>
    </row>
    <row r="20" spans="1:18" ht="20.100000000000001" customHeight="1" x14ac:dyDescent="0.4">
      <c r="A20" s="93"/>
      <c r="B20" s="93"/>
      <c r="C20" s="50" t="s">
        <v>17</v>
      </c>
      <c r="D20" s="5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16" t="str">
        <f t="shared" si="0"/>
        <v/>
      </c>
    </row>
    <row r="21" spans="1:18" ht="20.100000000000001" customHeight="1" x14ac:dyDescent="0.4">
      <c r="A21" s="93"/>
      <c r="B21" s="93"/>
      <c r="C21" s="50" t="s">
        <v>19</v>
      </c>
      <c r="D21" s="5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16" t="str">
        <f t="shared" si="0"/>
        <v/>
      </c>
    </row>
    <row r="22" spans="1:18" ht="20.100000000000001" customHeight="1" x14ac:dyDescent="0.4">
      <c r="A22" s="92">
        <v>36</v>
      </c>
      <c r="B22" s="92" t="str">
        <f>IF('【STEP ３】B-1'!$D44="","",'【STEP ３】B-1'!$D44)</f>
        <v/>
      </c>
      <c r="C22" s="50" t="s">
        <v>16</v>
      </c>
      <c r="D22" s="15" t="str">
        <f>IF('【STEP ３】B-1'!K44="電気",CONCATENATE("(kWh","/月)"),IF('【STEP ３】B-1'!K44&lt;&gt;"電気",CONCATENATE("(",'【STEP ３】B-1'!K44,"/月)")))</f>
        <v>( /月)</v>
      </c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16" t="str">
        <f>IF(D22="(kWh/月)","        －",IF(SUM(E22:P22)=0,"",SUM(E22:P22)))</f>
        <v/>
      </c>
      <c r="R22" s="51"/>
    </row>
    <row r="23" spans="1:18" ht="20.100000000000001" customHeight="1" x14ac:dyDescent="0.4">
      <c r="A23" s="93"/>
      <c r="B23" s="93"/>
      <c r="C23" s="50" t="s">
        <v>17</v>
      </c>
      <c r="D23" s="5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16" t="str">
        <f t="shared" si="0"/>
        <v/>
      </c>
    </row>
    <row r="24" spans="1:18" ht="20.100000000000001" customHeight="1" x14ac:dyDescent="0.4">
      <c r="A24" s="93"/>
      <c r="B24" s="93"/>
      <c r="C24" s="50" t="s">
        <v>19</v>
      </c>
      <c r="D24" s="5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16" t="str">
        <f t="shared" si="0"/>
        <v/>
      </c>
    </row>
    <row r="25" spans="1:18" ht="20.100000000000001" customHeight="1" x14ac:dyDescent="0.4">
      <c r="A25" s="92">
        <v>37</v>
      </c>
      <c r="B25" s="92" t="str">
        <f>IF('【STEP ３】B-1'!$D45="","",'【STEP ３】B-1'!$D45)</f>
        <v/>
      </c>
      <c r="C25" s="50" t="s">
        <v>16</v>
      </c>
      <c r="D25" s="15" t="str">
        <f>IF('【STEP ３】B-1'!K45="電気",CONCATENATE("(kWh","/月)"),IF('【STEP ３】B-1'!K45&lt;&gt;"電気",CONCATENATE("(",'【STEP ３】B-1'!K45,"/月)")))</f>
        <v>( /月)</v>
      </c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16" t="str">
        <f>IF(D25="(kWh/月)","        －",IF(SUM(E25:P25)=0,"",SUM(E25:P25)))</f>
        <v/>
      </c>
      <c r="R25" s="51"/>
    </row>
    <row r="26" spans="1:18" ht="20.100000000000001" customHeight="1" x14ac:dyDescent="0.4">
      <c r="A26" s="93"/>
      <c r="B26" s="93"/>
      <c r="C26" s="50" t="s">
        <v>17</v>
      </c>
      <c r="D26" s="5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16" t="str">
        <f t="shared" si="0"/>
        <v/>
      </c>
    </row>
    <row r="27" spans="1:18" ht="20.100000000000001" customHeight="1" x14ac:dyDescent="0.4">
      <c r="A27" s="93"/>
      <c r="B27" s="93"/>
      <c r="C27" s="50" t="s">
        <v>19</v>
      </c>
      <c r="D27" s="5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16" t="str">
        <f t="shared" si="0"/>
        <v/>
      </c>
    </row>
    <row r="28" spans="1:18" ht="20.100000000000001" customHeight="1" x14ac:dyDescent="0.4">
      <c r="A28" s="92">
        <v>38</v>
      </c>
      <c r="B28" s="92" t="str">
        <f>IF('【STEP ３】B-1'!$D46="","",'【STEP ３】B-1'!$D46)</f>
        <v/>
      </c>
      <c r="C28" s="50" t="s">
        <v>16</v>
      </c>
      <c r="D28" s="15" t="str">
        <f>IF('【STEP ３】B-1'!K46="電気",CONCATENATE("(kWh","/月)"),IF('【STEP ３】B-1'!K46&lt;&gt;"電気",CONCATENATE("(",'【STEP ３】B-1'!K46,"/月)")))</f>
        <v>( /月)</v>
      </c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16" t="str">
        <f>IF(D28="(kWh/月)","        －",IF(SUM(E28:P28)=0,"",SUM(E28:P28)))</f>
        <v/>
      </c>
      <c r="R28" s="51"/>
    </row>
    <row r="29" spans="1:18" ht="20.100000000000001" customHeight="1" x14ac:dyDescent="0.4">
      <c r="A29" s="93"/>
      <c r="B29" s="93"/>
      <c r="C29" s="50" t="s">
        <v>17</v>
      </c>
      <c r="D29" s="53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16" t="str">
        <f t="shared" si="0"/>
        <v/>
      </c>
    </row>
    <row r="30" spans="1:18" ht="20.100000000000001" customHeight="1" x14ac:dyDescent="0.4">
      <c r="A30" s="93"/>
      <c r="B30" s="93"/>
      <c r="C30" s="50" t="s">
        <v>19</v>
      </c>
      <c r="D30" s="53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16" t="str">
        <f t="shared" si="0"/>
        <v/>
      </c>
    </row>
    <row r="31" spans="1:18" ht="20.100000000000001" customHeight="1" x14ac:dyDescent="0.4">
      <c r="A31" s="92">
        <v>39</v>
      </c>
      <c r="B31" s="92" t="str">
        <f>IF('【STEP ３】B-1'!$D47="","",'【STEP ３】B-1'!$D47)</f>
        <v/>
      </c>
      <c r="C31" s="50" t="s">
        <v>16</v>
      </c>
      <c r="D31" s="15" t="str">
        <f>IF('【STEP ３】B-1'!K47="電気",CONCATENATE("(kWh","/月)"),IF('【STEP ３】B-1'!K47&lt;&gt;"電気",CONCATENATE("(",'【STEP ３】B-1'!K47,"/月)")))</f>
        <v>( /月)</v>
      </c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16" t="str">
        <f>IF(D31="(kWh/月)","        －",IF(SUM(E31:P31)=0,"",SUM(E31:P31)))</f>
        <v/>
      </c>
      <c r="R31" s="51"/>
    </row>
    <row r="32" spans="1:18" ht="20.100000000000001" customHeight="1" x14ac:dyDescent="0.4">
      <c r="A32" s="93"/>
      <c r="B32" s="93"/>
      <c r="C32" s="50" t="s">
        <v>17</v>
      </c>
      <c r="D32" s="53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16" t="str">
        <f t="shared" si="0"/>
        <v/>
      </c>
    </row>
    <row r="33" spans="1:18" ht="20.100000000000001" customHeight="1" x14ac:dyDescent="0.4">
      <c r="A33" s="93"/>
      <c r="B33" s="93"/>
      <c r="C33" s="50" t="s">
        <v>19</v>
      </c>
      <c r="D33" s="53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16" t="str">
        <f t="shared" si="0"/>
        <v/>
      </c>
    </row>
    <row r="34" spans="1:18" ht="20.100000000000001" customHeight="1" x14ac:dyDescent="0.4">
      <c r="A34" s="92">
        <v>40</v>
      </c>
      <c r="B34" s="92" t="str">
        <f>IF('【STEP ３】B-1'!$D48="","",'【STEP ３】B-1'!$D48)</f>
        <v/>
      </c>
      <c r="C34" s="50" t="s">
        <v>16</v>
      </c>
      <c r="D34" s="15" t="str">
        <f>IF('【STEP ３】B-1'!K48="電気",CONCATENATE("(kWh","/月)"),IF('【STEP ３】B-1'!K48&lt;&gt;"電気",CONCATENATE("(",'【STEP ３】B-1'!K48,"/月)")))</f>
        <v>( /月)</v>
      </c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16" t="str">
        <f>IF(D34="(kWh/月)","        －",IF(SUM(E34:P34)=0,"",SUM(E34:P34)))</f>
        <v/>
      </c>
      <c r="R34" s="51"/>
    </row>
    <row r="35" spans="1:18" ht="20.100000000000001" customHeight="1" x14ac:dyDescent="0.4">
      <c r="A35" s="93"/>
      <c r="B35" s="93"/>
      <c r="C35" s="50" t="s">
        <v>17</v>
      </c>
      <c r="D35" s="53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16" t="str">
        <f t="shared" si="0"/>
        <v/>
      </c>
    </row>
    <row r="36" spans="1:18" ht="20.100000000000001" customHeight="1" x14ac:dyDescent="0.4">
      <c r="A36" s="94"/>
      <c r="B36" s="94"/>
      <c r="C36" s="50" t="s">
        <v>19</v>
      </c>
      <c r="D36" s="53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16" t="str">
        <f t="shared" si="0"/>
        <v/>
      </c>
    </row>
  </sheetData>
  <sheetProtection algorithmName="SHA-512" hashValue="ruzcBf+Qf0h1kh0LqIl4/wmuT5ENSQJbv+Qc9ng1k+mhQqkZc4ysbRxOIEYTGr7iNP+6S9prfByt1iCHQLWt5A==" saltValue="glrMRfuPYq0yigAnuhhe2Q==" spinCount="100000" sheet="1" objects="1" scenarios="1"/>
  <mergeCells count="23">
    <mergeCell ref="A10:A12"/>
    <mergeCell ref="B10:B12"/>
    <mergeCell ref="N5:O5"/>
    <mergeCell ref="P5:Q5"/>
    <mergeCell ref="C6:D6"/>
    <mergeCell ref="A7:A9"/>
    <mergeCell ref="B7:B9"/>
    <mergeCell ref="A13:A15"/>
    <mergeCell ref="B13:B15"/>
    <mergeCell ref="A16:A18"/>
    <mergeCell ref="B16:B18"/>
    <mergeCell ref="A19:A21"/>
    <mergeCell ref="B19:B21"/>
    <mergeCell ref="A31:A33"/>
    <mergeCell ref="B31:B33"/>
    <mergeCell ref="A34:A36"/>
    <mergeCell ref="B34:B36"/>
    <mergeCell ref="A22:A24"/>
    <mergeCell ref="B22:B24"/>
    <mergeCell ref="A25:A27"/>
    <mergeCell ref="B25:B27"/>
    <mergeCell ref="A28:A30"/>
    <mergeCell ref="B28:B30"/>
  </mergeCells>
  <phoneticPr fontId="2"/>
  <conditionalFormatting sqref="E7:P36">
    <cfRule type="containsBlanks" dxfId="1" priority="1">
      <formula>LEN(TRIM(E7))=0</formula>
    </cfRule>
  </conditionalFormatting>
  <printOptions horizontalCentered="1" verticalCentered="1"/>
  <pageMargins left="0" right="0" top="0.39370078740157483" bottom="0.39370078740157483" header="0.31496062992125984" footer="0.31496062992125984"/>
  <pageSetup paperSize="8" scale="85" firstPageNumber="18" fitToWidth="0" orientation="landscape" useFirstPageNumber="1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4" tint="0.59999389629810485"/>
  </sheetPr>
  <dimension ref="A1:T36"/>
  <sheetViews>
    <sheetView showGridLines="0" view="pageBreakPreview" zoomScale="75" zoomScaleNormal="70" zoomScaleSheetLayoutView="75" workbookViewId="0"/>
  </sheetViews>
  <sheetFormatPr defaultRowHeight="15.75" x14ac:dyDescent="0.4"/>
  <cols>
    <col min="1" max="1" width="5.625" style="18" customWidth="1"/>
    <col min="2" max="2" width="20.625" style="18" customWidth="1"/>
    <col min="3" max="3" width="9.625" style="18" customWidth="1"/>
    <col min="4" max="24" width="10.625" style="18" customWidth="1"/>
    <col min="25" max="26" width="15.625" style="18" customWidth="1"/>
    <col min="27" max="16384" width="9" style="18"/>
  </cols>
  <sheetData>
    <row r="1" spans="1:20" s="42" customFormat="1" ht="24.95" customHeight="1" x14ac:dyDescent="0.4">
      <c r="A1" s="17" t="s">
        <v>27</v>
      </c>
      <c r="B1" s="17"/>
      <c r="C1" s="41"/>
    </row>
    <row r="2" spans="1:20" ht="24.95" customHeight="1" x14ac:dyDescent="0.4">
      <c r="A2" s="20" t="s">
        <v>23</v>
      </c>
      <c r="B2" s="24"/>
    </row>
    <row r="3" spans="1:20" ht="24.95" customHeight="1" x14ac:dyDescent="0.4">
      <c r="A3" s="26" t="s">
        <v>31</v>
      </c>
      <c r="B3" s="26"/>
      <c r="C3" s="23"/>
      <c r="D3" s="23"/>
      <c r="E3" s="43"/>
      <c r="F3" s="23"/>
      <c r="G3" s="23"/>
      <c r="H3" s="23"/>
      <c r="I3" s="23"/>
      <c r="J3" s="23"/>
    </row>
    <row r="4" spans="1:20" ht="20.100000000000001" customHeight="1" x14ac:dyDescent="0.4">
      <c r="C4" s="27"/>
      <c r="D4" s="27"/>
      <c r="E4" s="27"/>
      <c r="G4" s="28"/>
      <c r="H4" s="29"/>
      <c r="I4" s="30"/>
      <c r="S4" s="44"/>
      <c r="T4" s="44"/>
    </row>
    <row r="5" spans="1:20" ht="20.100000000000001" customHeight="1" x14ac:dyDescent="0.4">
      <c r="A5" s="45" t="s">
        <v>24</v>
      </c>
      <c r="B5" s="46"/>
      <c r="C5" s="45"/>
      <c r="D5" s="45"/>
      <c r="M5" s="58" t="s">
        <v>12</v>
      </c>
      <c r="N5" s="97" t="str">
        <f>IF('【STEP ３】B-1'!$R$7="","",'【STEP ３】B-1'!$R$7)</f>
        <v/>
      </c>
      <c r="O5" s="95"/>
      <c r="P5" s="95" t="str">
        <f>IF(N5="","",DATE(YEAR($N$5),MONTH($N$5)+11,DAY($N$5)))</f>
        <v/>
      </c>
      <c r="Q5" s="96"/>
    </row>
    <row r="6" spans="1:20" ht="31.5" customHeight="1" x14ac:dyDescent="0.4">
      <c r="A6" s="47" t="s">
        <v>21</v>
      </c>
      <c r="B6" s="31" t="s">
        <v>11</v>
      </c>
      <c r="C6" s="74" t="s">
        <v>15</v>
      </c>
      <c r="D6" s="75"/>
      <c r="E6" s="48" t="str">
        <f>$N$5</f>
        <v/>
      </c>
      <c r="F6" s="48" t="str">
        <f>IF($N$5="","",DATE(YEAR($N$5),MONTH($N$5)+1,DAY($N$5)))</f>
        <v/>
      </c>
      <c r="G6" s="48" t="str">
        <f>IF($N$5="","",DATE(YEAR($N$5),MONTH($N$5)+2,DAY($N$5)))</f>
        <v/>
      </c>
      <c r="H6" s="48" t="str">
        <f>IF($N$5="","",DATE(YEAR($N$5),MONTH($N$5)+3,DAY($N$5)))</f>
        <v/>
      </c>
      <c r="I6" s="48" t="str">
        <f>IF($N$5="","",DATE(YEAR($N$5),MONTH($N$5)+4,DAY($N$5)))</f>
        <v/>
      </c>
      <c r="J6" s="48" t="str">
        <f>IF($N$5="","",DATE(YEAR($N$5),MONTH($N$5)+5,DAY($N$5)))</f>
        <v/>
      </c>
      <c r="K6" s="48" t="str">
        <f>IF($N$5="","",DATE(YEAR($N$5),MONTH($N$5)+6,DAY($N$5)))</f>
        <v/>
      </c>
      <c r="L6" s="48" t="str">
        <f>IF($N$5="","",DATE(YEAR($N$5),MONTH($N$5)+7,DAY($N$5)))</f>
        <v/>
      </c>
      <c r="M6" s="48" t="str">
        <f>IF($N$5="","",DATE(YEAR($N$5),MONTH($N$5)+8,DAY($N$5)))</f>
        <v/>
      </c>
      <c r="N6" s="48" t="str">
        <f>IF($N$5="","",DATE(YEAR($N$5),MONTH($N$5)+9,DAY($N$5)))</f>
        <v/>
      </c>
      <c r="O6" s="48" t="str">
        <f>IF($N$5="","",DATE(YEAR($N$5),MONTH($N$5)+10,DAY($N$5)))</f>
        <v/>
      </c>
      <c r="P6" s="48" t="str">
        <f>IF($N$5="","",DATE(YEAR($N$5),MONTH($N$5)+11,DAY($N$5)))</f>
        <v/>
      </c>
      <c r="Q6" s="49" t="s">
        <v>1</v>
      </c>
    </row>
    <row r="7" spans="1:20" ht="20.100000000000001" customHeight="1" x14ac:dyDescent="0.4">
      <c r="A7" s="92">
        <v>41</v>
      </c>
      <c r="B7" s="92" t="str">
        <f>IF('【STEP ３】B-1'!$D49="","",'【STEP ３】B-1'!$D49)</f>
        <v/>
      </c>
      <c r="C7" s="50" t="s">
        <v>16</v>
      </c>
      <c r="D7" s="15" t="str">
        <f>IF('【STEP ３】B-1'!K49="電気",CONCATENATE("(kWh","/月)"),IF('【STEP ３】B-1'!K49&lt;&gt;"電気",CONCATENATE("(",'【STEP ３】B-1'!K49,"/月)")))</f>
        <v>( /月)</v>
      </c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16" t="str">
        <f>IF(D7="(kWh/月)","        －",IF(SUM(E7:P7)=0,"",SUM(E7:P7)))</f>
        <v/>
      </c>
      <c r="R7" s="51"/>
    </row>
    <row r="8" spans="1:20" ht="20.100000000000001" customHeight="1" x14ac:dyDescent="0.4">
      <c r="A8" s="93"/>
      <c r="B8" s="93"/>
      <c r="C8" s="50" t="s">
        <v>17</v>
      </c>
      <c r="D8" s="5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16" t="str">
        <f>IF(SUM(E8:P8)=0,"",SUM(E8:P8))</f>
        <v/>
      </c>
    </row>
    <row r="9" spans="1:20" ht="20.100000000000001" customHeight="1" x14ac:dyDescent="0.4">
      <c r="A9" s="93"/>
      <c r="B9" s="93"/>
      <c r="C9" s="50" t="s">
        <v>18</v>
      </c>
      <c r="D9" s="5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16" t="str">
        <f t="shared" ref="Q9:Q36" si="0">IF(SUM(E9:P9)=0,"",SUM(E9:P9))</f>
        <v/>
      </c>
    </row>
    <row r="10" spans="1:20" ht="20.100000000000001" customHeight="1" x14ac:dyDescent="0.4">
      <c r="A10" s="92">
        <v>42</v>
      </c>
      <c r="B10" s="92" t="str">
        <f>IF('【STEP ３】B-1'!$D50="","",'【STEP ３】B-1'!$D50)</f>
        <v/>
      </c>
      <c r="C10" s="50" t="s">
        <v>16</v>
      </c>
      <c r="D10" s="15" t="str">
        <f>IF('【STEP ３】B-1'!K50="電気",CONCATENATE("(kWh","/月)"),IF('【STEP ３】B-1'!K50&lt;&gt;"電気",CONCATENATE("(",'【STEP ３】B-1'!K50,"/月)")))</f>
        <v>( /月)</v>
      </c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16" t="str">
        <f>IF(D10="(kWh/月)","        －",IF(SUM(E10:P10)=0,"",SUM(E10:P10)))</f>
        <v/>
      </c>
      <c r="R10" s="51"/>
    </row>
    <row r="11" spans="1:20" ht="20.100000000000001" customHeight="1" x14ac:dyDescent="0.4">
      <c r="A11" s="93"/>
      <c r="B11" s="93"/>
      <c r="C11" s="50" t="s">
        <v>17</v>
      </c>
      <c r="D11" s="5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16" t="str">
        <f t="shared" si="0"/>
        <v/>
      </c>
    </row>
    <row r="12" spans="1:20" ht="20.100000000000001" customHeight="1" x14ac:dyDescent="0.4">
      <c r="A12" s="93"/>
      <c r="B12" s="93"/>
      <c r="C12" s="50" t="s">
        <v>19</v>
      </c>
      <c r="D12" s="5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16" t="str">
        <f t="shared" si="0"/>
        <v/>
      </c>
    </row>
    <row r="13" spans="1:20" ht="20.100000000000001" customHeight="1" x14ac:dyDescent="0.4">
      <c r="A13" s="92">
        <v>43</v>
      </c>
      <c r="B13" s="92" t="str">
        <f>IF('【STEP ３】B-1'!$D51="","",'【STEP ３】B-1'!$D51)</f>
        <v/>
      </c>
      <c r="C13" s="50" t="s">
        <v>16</v>
      </c>
      <c r="D13" s="15" t="str">
        <f>IF('【STEP ３】B-1'!K51="電気",CONCATENATE("(kWh","/月)"),IF('【STEP ３】B-1'!K51&lt;&gt;"電気",CONCATENATE("(",'【STEP ３】B-1'!K51,"/月)")))</f>
        <v>( /月)</v>
      </c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16" t="str">
        <f>IF(D13="(kWh/月)","        －",IF(SUM(E13:P13)=0,"",SUM(E13:P13)))</f>
        <v/>
      </c>
      <c r="R13" s="51"/>
    </row>
    <row r="14" spans="1:20" ht="20.100000000000001" customHeight="1" x14ac:dyDescent="0.4">
      <c r="A14" s="93"/>
      <c r="B14" s="93"/>
      <c r="C14" s="50" t="s">
        <v>17</v>
      </c>
      <c r="D14" s="5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16" t="str">
        <f t="shared" si="0"/>
        <v/>
      </c>
    </row>
    <row r="15" spans="1:20" ht="20.100000000000001" customHeight="1" x14ac:dyDescent="0.4">
      <c r="A15" s="93"/>
      <c r="B15" s="93"/>
      <c r="C15" s="50" t="s">
        <v>19</v>
      </c>
      <c r="D15" s="5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16" t="str">
        <f t="shared" si="0"/>
        <v/>
      </c>
    </row>
    <row r="16" spans="1:20" ht="20.100000000000001" customHeight="1" x14ac:dyDescent="0.4">
      <c r="A16" s="92">
        <v>44</v>
      </c>
      <c r="B16" s="92" t="str">
        <f>IF('【STEP ３】B-1'!$D52="","",'【STEP ３】B-1'!$D52)</f>
        <v/>
      </c>
      <c r="C16" s="50" t="s">
        <v>16</v>
      </c>
      <c r="D16" s="15" t="str">
        <f>IF('【STEP ３】B-1'!K52="電気",CONCATENATE("(kWh","/月)"),IF('【STEP ３】B-1'!K52&lt;&gt;"電気",CONCATENATE("(",'【STEP ３】B-1'!K52,"/月)")))</f>
        <v>( /月)</v>
      </c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16" t="str">
        <f>IF(D16="(kWh/月)","        －",IF(SUM(E16:P16)=0,"",SUM(E16:P16)))</f>
        <v/>
      </c>
      <c r="R16" s="51"/>
    </row>
    <row r="17" spans="1:18" ht="20.100000000000001" customHeight="1" x14ac:dyDescent="0.4">
      <c r="A17" s="93"/>
      <c r="B17" s="93"/>
      <c r="C17" s="50" t="s">
        <v>17</v>
      </c>
      <c r="D17" s="5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16" t="str">
        <f t="shared" si="0"/>
        <v/>
      </c>
    </row>
    <row r="18" spans="1:18" ht="20.100000000000001" customHeight="1" x14ac:dyDescent="0.4">
      <c r="A18" s="93"/>
      <c r="B18" s="93"/>
      <c r="C18" s="50" t="s">
        <v>19</v>
      </c>
      <c r="D18" s="5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16" t="str">
        <f t="shared" si="0"/>
        <v/>
      </c>
    </row>
    <row r="19" spans="1:18" ht="20.100000000000001" customHeight="1" x14ac:dyDescent="0.4">
      <c r="A19" s="92">
        <v>45</v>
      </c>
      <c r="B19" s="92" t="str">
        <f>IF('【STEP ３】B-1'!$D53="","",'【STEP ３】B-1'!$D53)</f>
        <v/>
      </c>
      <c r="C19" s="50" t="s">
        <v>16</v>
      </c>
      <c r="D19" s="15" t="str">
        <f>IF('【STEP ３】B-1'!K53="電気",CONCATENATE("(kWh","/月)"),IF('【STEP ３】B-1'!K53&lt;&gt;"電気",CONCATENATE("(",'【STEP ３】B-1'!K53,"/月)")))</f>
        <v>( /月)</v>
      </c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16" t="str">
        <f>IF(D19="(kWh/月)","        －",IF(SUM(E19:P19)=0,"",SUM(E19:P19)))</f>
        <v/>
      </c>
      <c r="R19" s="51"/>
    </row>
    <row r="20" spans="1:18" ht="20.100000000000001" customHeight="1" x14ac:dyDescent="0.4">
      <c r="A20" s="93"/>
      <c r="B20" s="93"/>
      <c r="C20" s="50" t="s">
        <v>17</v>
      </c>
      <c r="D20" s="5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16" t="str">
        <f t="shared" si="0"/>
        <v/>
      </c>
    </row>
    <row r="21" spans="1:18" ht="20.100000000000001" customHeight="1" x14ac:dyDescent="0.4">
      <c r="A21" s="93"/>
      <c r="B21" s="93"/>
      <c r="C21" s="50" t="s">
        <v>19</v>
      </c>
      <c r="D21" s="5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16" t="str">
        <f t="shared" si="0"/>
        <v/>
      </c>
    </row>
    <row r="22" spans="1:18" ht="20.100000000000001" customHeight="1" x14ac:dyDescent="0.4">
      <c r="A22" s="92">
        <v>46</v>
      </c>
      <c r="B22" s="92" t="str">
        <f>IF('【STEP ３】B-1'!$D54="","",'【STEP ３】B-1'!$D54)</f>
        <v/>
      </c>
      <c r="C22" s="50" t="s">
        <v>16</v>
      </c>
      <c r="D22" s="15" t="str">
        <f>IF('【STEP ３】B-1'!K54="電気",CONCATENATE("(kWh","/月)"),IF('【STEP ３】B-1'!K54&lt;&gt;"電気",CONCATENATE("(",'【STEP ３】B-1'!K54,"/月)")))</f>
        <v>( /月)</v>
      </c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16" t="str">
        <f>IF(D22="(kWh/月)","        －",IF(SUM(E22:P22)=0,"",SUM(E22:P22)))</f>
        <v/>
      </c>
      <c r="R22" s="51"/>
    </row>
    <row r="23" spans="1:18" ht="20.100000000000001" customHeight="1" x14ac:dyDescent="0.4">
      <c r="A23" s="93"/>
      <c r="B23" s="93"/>
      <c r="C23" s="50" t="s">
        <v>17</v>
      </c>
      <c r="D23" s="5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16" t="str">
        <f t="shared" si="0"/>
        <v/>
      </c>
    </row>
    <row r="24" spans="1:18" ht="20.100000000000001" customHeight="1" x14ac:dyDescent="0.4">
      <c r="A24" s="93"/>
      <c r="B24" s="93"/>
      <c r="C24" s="50" t="s">
        <v>19</v>
      </c>
      <c r="D24" s="5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16" t="str">
        <f t="shared" si="0"/>
        <v/>
      </c>
    </row>
    <row r="25" spans="1:18" ht="20.100000000000001" customHeight="1" x14ac:dyDescent="0.4">
      <c r="A25" s="92">
        <v>47</v>
      </c>
      <c r="B25" s="92" t="str">
        <f>IF('【STEP ３】B-1'!$D55="","",'【STEP ３】B-1'!$D55)</f>
        <v/>
      </c>
      <c r="C25" s="50" t="s">
        <v>16</v>
      </c>
      <c r="D25" s="15" t="str">
        <f>IF('【STEP ３】B-1'!K55="電気",CONCATENATE("(kWh","/月)"),IF('【STEP ３】B-1'!K55&lt;&gt;"電気",CONCATENATE("(",'【STEP ３】B-1'!K55,"/月)")))</f>
        <v>( /月)</v>
      </c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16" t="str">
        <f>IF(D25="(kWh/月)","        －",IF(SUM(E25:P25)=0,"",SUM(E25:P25)))</f>
        <v/>
      </c>
      <c r="R25" s="51"/>
    </row>
    <row r="26" spans="1:18" ht="20.100000000000001" customHeight="1" x14ac:dyDescent="0.4">
      <c r="A26" s="93"/>
      <c r="B26" s="93"/>
      <c r="C26" s="50" t="s">
        <v>17</v>
      </c>
      <c r="D26" s="5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16" t="str">
        <f t="shared" si="0"/>
        <v/>
      </c>
    </row>
    <row r="27" spans="1:18" ht="20.100000000000001" customHeight="1" x14ac:dyDescent="0.4">
      <c r="A27" s="93"/>
      <c r="B27" s="93"/>
      <c r="C27" s="50" t="s">
        <v>19</v>
      </c>
      <c r="D27" s="5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16" t="str">
        <f t="shared" si="0"/>
        <v/>
      </c>
    </row>
    <row r="28" spans="1:18" ht="20.100000000000001" customHeight="1" x14ac:dyDescent="0.4">
      <c r="A28" s="92">
        <v>48</v>
      </c>
      <c r="B28" s="92" t="str">
        <f>IF('【STEP ３】B-1'!$D56="","",'【STEP ３】B-1'!$D56)</f>
        <v/>
      </c>
      <c r="C28" s="50" t="s">
        <v>16</v>
      </c>
      <c r="D28" s="15" t="str">
        <f>IF('【STEP ３】B-1'!K56="電気",CONCATENATE("(kWh","/月)"),IF('【STEP ３】B-1'!K56&lt;&gt;"電気",CONCATENATE("(",'【STEP ３】B-1'!K56,"/月)")))</f>
        <v>( /月)</v>
      </c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16" t="str">
        <f>IF(D28="(kWh/月)","        －",IF(SUM(E28:P28)=0,"",SUM(E28:P28)))</f>
        <v/>
      </c>
      <c r="R28" s="51"/>
    </row>
    <row r="29" spans="1:18" ht="20.100000000000001" customHeight="1" x14ac:dyDescent="0.4">
      <c r="A29" s="93"/>
      <c r="B29" s="93"/>
      <c r="C29" s="50" t="s">
        <v>17</v>
      </c>
      <c r="D29" s="53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16" t="str">
        <f t="shared" si="0"/>
        <v/>
      </c>
    </row>
    <row r="30" spans="1:18" ht="20.100000000000001" customHeight="1" x14ac:dyDescent="0.4">
      <c r="A30" s="93"/>
      <c r="B30" s="93"/>
      <c r="C30" s="50" t="s">
        <v>19</v>
      </c>
      <c r="D30" s="53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16" t="str">
        <f t="shared" si="0"/>
        <v/>
      </c>
    </row>
    <row r="31" spans="1:18" ht="20.100000000000001" customHeight="1" x14ac:dyDescent="0.4">
      <c r="A31" s="92">
        <v>49</v>
      </c>
      <c r="B31" s="92" t="str">
        <f>IF('【STEP ３】B-1'!$D57="","",'【STEP ３】B-1'!$D57)</f>
        <v/>
      </c>
      <c r="C31" s="50" t="s">
        <v>16</v>
      </c>
      <c r="D31" s="15" t="str">
        <f>IF('【STEP ３】B-1'!K57="電気",CONCATENATE("(kWh","/月)"),IF('【STEP ３】B-1'!K57&lt;&gt;"電気",CONCATENATE("(",'【STEP ３】B-1'!K57,"/月)")))</f>
        <v>( /月)</v>
      </c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16" t="str">
        <f>IF(D31="(kWh/月)","        －",IF(SUM(E31:P31)=0,"",SUM(E31:P31)))</f>
        <v/>
      </c>
      <c r="R31" s="51"/>
    </row>
    <row r="32" spans="1:18" ht="20.100000000000001" customHeight="1" x14ac:dyDescent="0.4">
      <c r="A32" s="93"/>
      <c r="B32" s="93"/>
      <c r="C32" s="50" t="s">
        <v>17</v>
      </c>
      <c r="D32" s="53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16" t="str">
        <f t="shared" si="0"/>
        <v/>
      </c>
    </row>
    <row r="33" spans="1:18" ht="20.100000000000001" customHeight="1" x14ac:dyDescent="0.4">
      <c r="A33" s="93"/>
      <c r="B33" s="93"/>
      <c r="C33" s="50" t="s">
        <v>19</v>
      </c>
      <c r="D33" s="53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16" t="str">
        <f t="shared" si="0"/>
        <v/>
      </c>
    </row>
    <row r="34" spans="1:18" ht="20.100000000000001" customHeight="1" x14ac:dyDescent="0.4">
      <c r="A34" s="92">
        <v>50</v>
      </c>
      <c r="B34" s="92" t="str">
        <f>IF('【STEP ３】B-1'!$D58="","",'【STEP ３】B-1'!$D58)</f>
        <v/>
      </c>
      <c r="C34" s="50" t="s">
        <v>16</v>
      </c>
      <c r="D34" s="15" t="str">
        <f>IF('【STEP ３】B-1'!K58="電気",CONCATENATE("(kWh","/月)"),IF('【STEP ３】B-1'!K58&lt;&gt;"電気",CONCATENATE("(",'【STEP ３】B-1'!K58,"/月)")))</f>
        <v>( /月)</v>
      </c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16" t="str">
        <f>IF(D34="(kWh/月)","        －",IF(SUM(E34:P34)=0,"",SUM(E34:P34)))</f>
        <v/>
      </c>
      <c r="R34" s="51"/>
    </row>
    <row r="35" spans="1:18" ht="20.100000000000001" customHeight="1" x14ac:dyDescent="0.4">
      <c r="A35" s="93"/>
      <c r="B35" s="93"/>
      <c r="C35" s="50" t="s">
        <v>17</v>
      </c>
      <c r="D35" s="53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16" t="str">
        <f t="shared" si="0"/>
        <v/>
      </c>
    </row>
    <row r="36" spans="1:18" ht="20.100000000000001" customHeight="1" x14ac:dyDescent="0.4">
      <c r="A36" s="94"/>
      <c r="B36" s="94"/>
      <c r="C36" s="50" t="s">
        <v>19</v>
      </c>
      <c r="D36" s="53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16" t="str">
        <f t="shared" si="0"/>
        <v/>
      </c>
    </row>
  </sheetData>
  <sheetProtection algorithmName="SHA-512" hashValue="mdaZhYOsHBc7Pw6GqdTSt5nNQtz3/oC2rzVgNa22n24U4jzlt9AqhA0wGjzk1cqOqAZ07pgP/E3xaNr95kvP0Q==" saltValue="wtZU0U9vgAgWHV4dP9aTRg==" spinCount="100000" sheet="1" objects="1" scenarios="1"/>
  <mergeCells count="23">
    <mergeCell ref="A10:A12"/>
    <mergeCell ref="B10:B12"/>
    <mergeCell ref="N5:O5"/>
    <mergeCell ref="P5:Q5"/>
    <mergeCell ref="C6:D6"/>
    <mergeCell ref="A7:A9"/>
    <mergeCell ref="B7:B9"/>
    <mergeCell ref="A13:A15"/>
    <mergeCell ref="B13:B15"/>
    <mergeCell ref="A16:A18"/>
    <mergeCell ref="B16:B18"/>
    <mergeCell ref="A19:A21"/>
    <mergeCell ref="B19:B21"/>
    <mergeCell ref="A31:A33"/>
    <mergeCell ref="B31:B33"/>
    <mergeCell ref="A34:A36"/>
    <mergeCell ref="B34:B36"/>
    <mergeCell ref="A22:A24"/>
    <mergeCell ref="B22:B24"/>
    <mergeCell ref="A25:A27"/>
    <mergeCell ref="B25:B27"/>
    <mergeCell ref="A28:A30"/>
    <mergeCell ref="B28:B30"/>
  </mergeCells>
  <phoneticPr fontId="2"/>
  <conditionalFormatting sqref="E7:P36">
    <cfRule type="containsBlanks" dxfId="0" priority="1">
      <formula>LEN(TRIM(E7))=0</formula>
    </cfRule>
  </conditionalFormatting>
  <printOptions horizontalCentered="1" verticalCentered="1"/>
  <pageMargins left="0" right="0" top="0.39370078740157483" bottom="0.39370078740157483" header="0.31496062992125984" footer="0.31496062992125984"/>
  <pageSetup paperSize="8" scale="85" firstPageNumber="18" fitToWidth="0" orientation="landscape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【STEP ３】B-1</vt:lpstr>
      <vt:lpstr>1~10</vt:lpstr>
      <vt:lpstr>11~20</vt:lpstr>
      <vt:lpstr>21~30</vt:lpstr>
      <vt:lpstr>31~40</vt:lpstr>
      <vt:lpstr>41~50</vt:lpstr>
      <vt:lpstr>'11~20'!Print_Area</vt:lpstr>
      <vt:lpstr>'21~30'!Print_Area</vt:lpstr>
      <vt:lpstr>'31~40'!Print_Area</vt:lpstr>
      <vt:lpstr>'41~50'!Print_Area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明弘</dc:creator>
  <cp:lastModifiedBy>山本 明弘</cp:lastModifiedBy>
  <cp:lastPrinted>2023-05-26T07:41:17Z</cp:lastPrinted>
  <dcterms:created xsi:type="dcterms:W3CDTF">2021-11-09T04:25:09Z</dcterms:created>
  <dcterms:modified xsi:type="dcterms:W3CDTF">2025-03-04T05:21:29Z</dcterms:modified>
</cp:coreProperties>
</file>